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XTreme\AppData\Local\Temp\_tc\2025-yil TAKM hisobotlar\"/>
    </mc:Choice>
  </mc:AlternateContent>
  <bookViews>
    <workbookView xWindow="0" yWindow="0" windowWidth="20490" windowHeight="7650" tabRatio="635" activeTab="2"/>
  </bookViews>
  <sheets>
    <sheet name="1-ilova" sheetId="22" r:id="rId1"/>
    <sheet name="2-ilova" sheetId="23" r:id="rId2"/>
    <sheet name="3-ilova" sheetId="24" r:id="rId3"/>
    <sheet name="4-ilova" sheetId="25" r:id="rId4"/>
    <sheet name="5-ilova" sheetId="20" r:id="rId5"/>
    <sheet name="6-ilova" sheetId="6" r:id="rId6"/>
    <sheet name="7-ilova" sheetId="26" r:id="rId7"/>
    <sheet name="8-ilova" sheetId="8" r:id="rId8"/>
    <sheet name="9-ilova" sheetId="9" r:id="rId9"/>
    <sheet name="10-ilova" sheetId="21" r:id="rId10"/>
    <sheet name="11-ilova" sheetId="11" r:id="rId11"/>
    <sheet name="12-ilova" sheetId="12" r:id="rId12"/>
    <sheet name="13-ilova" sheetId="13" r:id="rId13"/>
    <sheet name="14-ilova" sheetId="14" r:id="rId14"/>
    <sheet name="15-ilova" sheetId="15" r:id="rId15"/>
  </sheets>
  <definedNames>
    <definedName name="_xlnm.Print_Area" localSheetId="10">'11-ilova'!$A$1:$J$26</definedName>
    <definedName name="_xlnm.Print_Area" localSheetId="14">'15-ilova'!$A$1:$AI$19</definedName>
    <definedName name="_xlnm.Print_Area" localSheetId="0">'1-ilova'!$A$1:$P$64</definedName>
    <definedName name="_xlnm.Print_Area" localSheetId="1">'2-ilova'!$A$1:$X$33</definedName>
    <definedName name="_xlnm.Print_Area" localSheetId="2">'3-ilova'!$A$1:$P$59</definedName>
    <definedName name="_xlnm.Print_Area" localSheetId="3">'4-ilova'!$A$1:$J$31</definedName>
    <definedName name="_xlnm.Print_Area" localSheetId="4">'5-ilova'!$A$1:$V$14</definedName>
    <definedName name="_xlnm.Print_Area" localSheetId="5">'6-ilova'!$A$1:$G$29</definedName>
    <definedName name="_xlnm.Print_Area" localSheetId="6">'7-ilova'!$A$1:$AA$41</definedName>
    <definedName name="_xlnm.Print_Area" localSheetId="7">'8-ilova'!$A$1:$M$17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26" l="1"/>
  <c r="H24" i="26"/>
  <c r="P28" i="26"/>
  <c r="P24" i="26"/>
  <c r="U28" i="26"/>
  <c r="U24" i="26"/>
  <c r="U19" i="26"/>
  <c r="U21" i="26"/>
  <c r="U17" i="26"/>
  <c r="P19" i="26"/>
  <c r="P21" i="26"/>
  <c r="P17" i="26"/>
  <c r="H17" i="26"/>
  <c r="H19" i="26"/>
  <c r="H21" i="26"/>
  <c r="P10" i="15"/>
  <c r="Q10" i="15"/>
  <c r="R10" i="15"/>
  <c r="S10" i="15"/>
  <c r="T10" i="15"/>
  <c r="U10" i="15"/>
  <c r="V10" i="15"/>
  <c r="O10" i="15"/>
  <c r="I10" i="15"/>
  <c r="K10" i="15"/>
  <c r="M10" i="15"/>
  <c r="G10" i="15"/>
  <c r="D10" i="15"/>
  <c r="C10" i="15"/>
  <c r="C9" i="14"/>
  <c r="D9" i="14"/>
  <c r="E9" i="14"/>
  <c r="F9" i="14"/>
  <c r="K9" i="14"/>
  <c r="L9" i="14"/>
  <c r="M9" i="14"/>
  <c r="N9" i="14"/>
  <c r="P9" i="14"/>
  <c r="Q9" i="14"/>
  <c r="U29" i="26" l="1"/>
  <c r="P29" i="26"/>
  <c r="H29" i="26"/>
  <c r="Z22" i="26"/>
  <c r="Y22" i="26"/>
  <c r="X22" i="26"/>
  <c r="W22" i="26"/>
  <c r="V22" i="26"/>
  <c r="T22" i="26"/>
  <c r="S22" i="26"/>
  <c r="R22" i="26"/>
  <c r="Q22" i="26"/>
  <c r="P22" i="26"/>
  <c r="O22" i="26"/>
  <c r="N22" i="26"/>
  <c r="M22" i="26"/>
  <c r="L22" i="26"/>
  <c r="K22" i="26"/>
  <c r="J22" i="26"/>
  <c r="I22" i="26"/>
  <c r="H22" i="26"/>
  <c r="G22" i="26"/>
  <c r="F22" i="26"/>
  <c r="E22" i="26"/>
  <c r="D22" i="26"/>
  <c r="C22" i="26"/>
  <c r="Y15" i="26"/>
  <c r="Y30" i="26" s="1"/>
  <c r="X15" i="26"/>
  <c r="W15" i="26"/>
  <c r="V15" i="26"/>
  <c r="U15" i="26"/>
  <c r="T15" i="26"/>
  <c r="T30" i="26" s="1"/>
  <c r="S15" i="26"/>
  <c r="R15" i="26"/>
  <c r="Q15" i="26"/>
  <c r="P15" i="26"/>
  <c r="O15" i="26"/>
  <c r="N15" i="26"/>
  <c r="M15" i="26"/>
  <c r="L15" i="26"/>
  <c r="K15" i="26"/>
  <c r="J15" i="26"/>
  <c r="I15" i="26"/>
  <c r="H15" i="26"/>
  <c r="G15" i="26"/>
  <c r="F15" i="26"/>
  <c r="E15" i="26"/>
  <c r="D15" i="26"/>
  <c r="D30" i="26" s="1"/>
  <c r="C15" i="26"/>
  <c r="V30" i="26" l="1"/>
  <c r="Q30" i="26"/>
  <c r="F30" i="26"/>
  <c r="R30" i="26"/>
  <c r="W30" i="26"/>
  <c r="H30" i="26"/>
  <c r="K30" i="26"/>
  <c r="E30" i="26"/>
  <c r="I30" i="26"/>
  <c r="M30" i="26"/>
  <c r="P30" i="26"/>
  <c r="J30" i="26"/>
  <c r="Z15" i="26"/>
  <c r="Z30" i="26" s="1"/>
  <c r="X30" i="26"/>
  <c r="N30" i="26"/>
  <c r="L30" i="26"/>
  <c r="C30" i="26"/>
  <c r="G30" i="26"/>
  <c r="O30" i="26"/>
  <c r="S30" i="26"/>
  <c r="U22" i="26"/>
  <c r="U30" i="26" s="1"/>
  <c r="N54" i="22" l="1"/>
  <c r="O45" i="22"/>
  <c r="D24" i="23" l="1"/>
  <c r="F24" i="23"/>
  <c r="G24" i="23"/>
  <c r="H24" i="23"/>
  <c r="I24" i="23"/>
  <c r="J24" i="23"/>
  <c r="L24" i="23"/>
  <c r="M24" i="23"/>
  <c r="N24" i="23"/>
  <c r="O24" i="23"/>
  <c r="P24" i="23"/>
  <c r="Q24" i="23"/>
  <c r="R24" i="23"/>
  <c r="S24" i="23"/>
  <c r="T24" i="23"/>
  <c r="U24" i="23"/>
  <c r="V24" i="23"/>
  <c r="D18" i="23"/>
  <c r="F18" i="23"/>
  <c r="G18" i="23"/>
  <c r="H18" i="23"/>
  <c r="I18" i="23"/>
  <c r="J18" i="23"/>
  <c r="L18" i="23"/>
  <c r="M18" i="23"/>
  <c r="N18" i="23"/>
  <c r="O18" i="23"/>
  <c r="P18" i="23"/>
  <c r="Q18" i="23"/>
  <c r="R18" i="23"/>
  <c r="S18" i="23"/>
  <c r="T18" i="23"/>
  <c r="U18" i="23"/>
  <c r="V18" i="23"/>
  <c r="D12" i="23"/>
  <c r="F12" i="23"/>
  <c r="G12" i="23"/>
  <c r="H12" i="23"/>
  <c r="I12" i="23"/>
  <c r="J12" i="23"/>
  <c r="L12" i="23"/>
  <c r="M12" i="23"/>
  <c r="N12" i="23"/>
  <c r="O12" i="23"/>
  <c r="P12" i="23"/>
  <c r="Q12" i="23"/>
  <c r="R12" i="23"/>
  <c r="S12" i="23"/>
  <c r="T12" i="23"/>
  <c r="U12" i="23"/>
  <c r="V12" i="23"/>
  <c r="F15" i="24"/>
  <c r="G15" i="24"/>
  <c r="J15" i="24"/>
  <c r="K15" i="24"/>
  <c r="L15" i="24"/>
  <c r="M15" i="24"/>
  <c r="E15" i="24"/>
  <c r="I19" i="25"/>
  <c r="F16" i="6"/>
  <c r="F17" i="6"/>
  <c r="F18" i="6"/>
  <c r="F19" i="6"/>
  <c r="I26" i="25" l="1"/>
  <c r="I25" i="25"/>
  <c r="I24" i="25"/>
  <c r="I23" i="25"/>
  <c r="I21" i="25"/>
  <c r="I20" i="25"/>
  <c r="I18" i="25"/>
  <c r="I17" i="25"/>
  <c r="I14" i="25"/>
  <c r="I13" i="25"/>
  <c r="I12" i="25" s="1"/>
  <c r="H12" i="25"/>
  <c r="C12" i="25"/>
  <c r="N48" i="24"/>
  <c r="H48" i="24"/>
  <c r="H46" i="24" s="1"/>
  <c r="N47" i="24"/>
  <c r="C47" i="24" s="1"/>
  <c r="O46" i="24"/>
  <c r="M46" i="24"/>
  <c r="L46" i="24"/>
  <c r="K46" i="24"/>
  <c r="J46" i="24"/>
  <c r="I46" i="24"/>
  <c r="G46" i="24"/>
  <c r="F46" i="24"/>
  <c r="E46" i="24"/>
  <c r="D46" i="24"/>
  <c r="N45" i="24"/>
  <c r="H45" i="24"/>
  <c r="C45" i="24" s="1"/>
  <c r="N44" i="24"/>
  <c r="H44" i="24"/>
  <c r="O43" i="24"/>
  <c r="M43" i="24"/>
  <c r="K43" i="24"/>
  <c r="I43" i="24"/>
  <c r="G43" i="24"/>
  <c r="E43" i="24"/>
  <c r="C42" i="24"/>
  <c r="C41" i="24"/>
  <c r="C40" i="24"/>
  <c r="C39" i="24"/>
  <c r="C38" i="24"/>
  <c r="O37" i="24"/>
  <c r="K37" i="24"/>
  <c r="J37" i="24"/>
  <c r="I37" i="24"/>
  <c r="I35" i="24" s="1"/>
  <c r="G37" i="24"/>
  <c r="E37" i="24"/>
  <c r="O34" i="24"/>
  <c r="N34" i="24"/>
  <c r="I34" i="24"/>
  <c r="H34" i="24"/>
  <c r="O33" i="24"/>
  <c r="N33" i="24"/>
  <c r="I33" i="24"/>
  <c r="H33" i="24"/>
  <c r="O32" i="24"/>
  <c r="N32" i="24"/>
  <c r="I32" i="24"/>
  <c r="H32" i="24"/>
  <c r="O31" i="24"/>
  <c r="N31" i="24"/>
  <c r="I31" i="24"/>
  <c r="H31" i="24"/>
  <c r="M30" i="24"/>
  <c r="L30" i="24"/>
  <c r="K30" i="24"/>
  <c r="J30" i="24"/>
  <c r="G30" i="24"/>
  <c r="F30" i="24"/>
  <c r="E30" i="24"/>
  <c r="D30" i="24"/>
  <c r="O29" i="24"/>
  <c r="N29" i="24"/>
  <c r="I29" i="24"/>
  <c r="H29" i="24"/>
  <c r="O28" i="24"/>
  <c r="N28" i="24"/>
  <c r="I28" i="24"/>
  <c r="H28" i="24"/>
  <c r="O27" i="24"/>
  <c r="N27" i="24"/>
  <c r="I27" i="24"/>
  <c r="H27" i="24"/>
  <c r="O26" i="24"/>
  <c r="N26" i="24"/>
  <c r="I26" i="24"/>
  <c r="H26" i="24"/>
  <c r="O25" i="24"/>
  <c r="N25" i="24"/>
  <c r="I25" i="24"/>
  <c r="H25" i="24"/>
  <c r="M24" i="24"/>
  <c r="L24" i="24"/>
  <c r="L22" i="24" s="1"/>
  <c r="K24" i="24"/>
  <c r="J24" i="24"/>
  <c r="G24" i="24"/>
  <c r="F24" i="24"/>
  <c r="E24" i="24"/>
  <c r="D24" i="24"/>
  <c r="D22" i="24" s="1"/>
  <c r="C23" i="24"/>
  <c r="M22" i="24"/>
  <c r="O21" i="24"/>
  <c r="N21" i="24"/>
  <c r="I21" i="24"/>
  <c r="H21" i="24"/>
  <c r="N20" i="24"/>
  <c r="C20" i="24"/>
  <c r="H19" i="24"/>
  <c r="C19" i="24" s="1"/>
  <c r="O18" i="24"/>
  <c r="N18" i="24"/>
  <c r="I18" i="24"/>
  <c r="H18" i="24"/>
  <c r="C18" i="24"/>
  <c r="N17" i="24"/>
  <c r="H17" i="24"/>
  <c r="C17" i="24"/>
  <c r="O15" i="24"/>
  <c r="N15" i="24"/>
  <c r="D15" i="24"/>
  <c r="N14" i="24"/>
  <c r="H14" i="24"/>
  <c r="N13" i="24"/>
  <c r="H13" i="24"/>
  <c r="N12" i="24"/>
  <c r="C12" i="24" s="1"/>
  <c r="L11" i="24"/>
  <c r="J11" i="24"/>
  <c r="F11" i="24"/>
  <c r="D11" i="24"/>
  <c r="W28" i="23"/>
  <c r="K28" i="23"/>
  <c r="E28" i="23"/>
  <c r="W26" i="23"/>
  <c r="K26" i="23"/>
  <c r="E26" i="23"/>
  <c r="W24" i="23"/>
  <c r="C24" i="23"/>
  <c r="W23" i="23"/>
  <c r="W22" i="23"/>
  <c r="K22" i="23"/>
  <c r="E22" i="23"/>
  <c r="K21" i="23"/>
  <c r="E21" i="23"/>
  <c r="W20" i="23"/>
  <c r="K20" i="23"/>
  <c r="E20" i="23"/>
  <c r="W18" i="23"/>
  <c r="C18" i="23"/>
  <c r="W17" i="23"/>
  <c r="K17" i="23"/>
  <c r="E17" i="23"/>
  <c r="W16" i="23"/>
  <c r="K16" i="23"/>
  <c r="E16" i="23"/>
  <c r="W14" i="23"/>
  <c r="K14" i="23"/>
  <c r="E14" i="23"/>
  <c r="W12" i="23"/>
  <c r="C12" i="23"/>
  <c r="O59" i="22"/>
  <c r="N59" i="22"/>
  <c r="O58" i="22"/>
  <c r="N58" i="22"/>
  <c r="O57" i="22"/>
  <c r="N57" i="22"/>
  <c r="O56" i="22"/>
  <c r="N56" i="22"/>
  <c r="J55" i="22"/>
  <c r="J52" i="22" s="1"/>
  <c r="I55" i="22"/>
  <c r="I52" i="22" s="1"/>
  <c r="H55" i="22"/>
  <c r="H52" i="22" s="1"/>
  <c r="G55" i="22"/>
  <c r="G52" i="22" s="1"/>
  <c r="F55" i="22"/>
  <c r="F52" i="22" s="1"/>
  <c r="E55" i="22"/>
  <c r="E52" i="22" s="1"/>
  <c r="D55" i="22"/>
  <c r="C55" i="22"/>
  <c r="O54" i="22"/>
  <c r="M52" i="22"/>
  <c r="L52" i="22"/>
  <c r="K52" i="22"/>
  <c r="O51" i="22"/>
  <c r="N51" i="22"/>
  <c r="O50" i="22"/>
  <c r="N50" i="22"/>
  <c r="O49" i="22"/>
  <c r="N49" i="22"/>
  <c r="O48" i="22"/>
  <c r="N48" i="22"/>
  <c r="O47" i="22"/>
  <c r="N47" i="22"/>
  <c r="O46" i="22"/>
  <c r="N46" i="22"/>
  <c r="N45" i="22"/>
  <c r="M44" i="22"/>
  <c r="L44" i="22"/>
  <c r="K44" i="22"/>
  <c r="J44" i="22"/>
  <c r="I44" i="22"/>
  <c r="H44" i="22"/>
  <c r="G44" i="22"/>
  <c r="F44" i="22"/>
  <c r="E44" i="22"/>
  <c r="D44" i="22"/>
  <c r="C44" i="22"/>
  <c r="O43" i="22"/>
  <c r="N43" i="22"/>
  <c r="O42" i="22"/>
  <c r="N42" i="22"/>
  <c r="O41" i="22"/>
  <c r="N41" i="22"/>
  <c r="O40" i="22"/>
  <c r="N40" i="22"/>
  <c r="O39" i="22"/>
  <c r="N39" i="22"/>
  <c r="M38" i="22"/>
  <c r="L38" i="22"/>
  <c r="K38" i="22"/>
  <c r="J38" i="22"/>
  <c r="I38" i="22"/>
  <c r="H38" i="22"/>
  <c r="G38" i="22"/>
  <c r="F38" i="22"/>
  <c r="E38" i="22"/>
  <c r="D38" i="22"/>
  <c r="C38" i="22"/>
  <c r="O37" i="22"/>
  <c r="N37" i="22"/>
  <c r="O36" i="22"/>
  <c r="N36" i="22"/>
  <c r="M35" i="22"/>
  <c r="L35" i="22"/>
  <c r="K35" i="22"/>
  <c r="J35" i="22"/>
  <c r="I35" i="22"/>
  <c r="H35" i="22"/>
  <c r="G35" i="22"/>
  <c r="F35" i="22"/>
  <c r="E35" i="22"/>
  <c r="C35" i="22"/>
  <c r="O33" i="22"/>
  <c r="N33" i="22"/>
  <c r="O32" i="22"/>
  <c r="N32" i="22"/>
  <c r="O31" i="22"/>
  <c r="N31" i="22"/>
  <c r="O30" i="22"/>
  <c r="N30" i="22"/>
  <c r="O29" i="22"/>
  <c r="N29" i="22"/>
  <c r="O28" i="22"/>
  <c r="N28" i="22"/>
  <c r="O27" i="22"/>
  <c r="N27" i="22"/>
  <c r="O26" i="22"/>
  <c r="N26" i="22"/>
  <c r="O25" i="22"/>
  <c r="N25" i="22"/>
  <c r="O24" i="22"/>
  <c r="N24" i="22"/>
  <c r="M23" i="22"/>
  <c r="L23" i="22"/>
  <c r="K23" i="22"/>
  <c r="J23" i="22"/>
  <c r="I23" i="22"/>
  <c r="H23" i="22"/>
  <c r="G23" i="22"/>
  <c r="F23" i="22"/>
  <c r="E23" i="22"/>
  <c r="D23" i="22"/>
  <c r="C23" i="22"/>
  <c r="O22" i="22"/>
  <c r="N22" i="22"/>
  <c r="O21" i="22"/>
  <c r="N21" i="22"/>
  <c r="O20" i="22"/>
  <c r="N20" i="22"/>
  <c r="O18" i="22"/>
  <c r="N18" i="22"/>
  <c r="O17" i="22"/>
  <c r="N17" i="22"/>
  <c r="O16" i="22"/>
  <c r="N16" i="22"/>
  <c r="O15" i="22"/>
  <c r="N15" i="22"/>
  <c r="O14" i="22"/>
  <c r="N14" i="22"/>
  <c r="M12" i="22"/>
  <c r="L12" i="22"/>
  <c r="K12" i="22"/>
  <c r="J12" i="22"/>
  <c r="I12" i="22"/>
  <c r="H12" i="22"/>
  <c r="G12" i="22"/>
  <c r="F12" i="22"/>
  <c r="E12" i="22"/>
  <c r="D12" i="22"/>
  <c r="C12" i="22"/>
  <c r="O8" i="22"/>
  <c r="N8" i="22"/>
  <c r="G35" i="24" l="1"/>
  <c r="L34" i="22"/>
  <c r="M34" i="22"/>
  <c r="K18" i="23"/>
  <c r="I15" i="24"/>
  <c r="G34" i="22"/>
  <c r="I30" i="24"/>
  <c r="O35" i="24"/>
  <c r="H11" i="24"/>
  <c r="C34" i="22"/>
  <c r="J35" i="24"/>
  <c r="I24" i="24"/>
  <c r="O30" i="24"/>
  <c r="C21" i="24"/>
  <c r="N24" i="24"/>
  <c r="C25" i="24"/>
  <c r="C26" i="24"/>
  <c r="C27" i="24"/>
  <c r="G22" i="24"/>
  <c r="K35" i="24"/>
  <c r="N43" i="24"/>
  <c r="N46" i="24"/>
  <c r="K22" i="24"/>
  <c r="O22" i="24" s="1"/>
  <c r="O24" i="24"/>
  <c r="H43" i="24"/>
  <c r="E12" i="23"/>
  <c r="E24" i="23"/>
  <c r="O35" i="22"/>
  <c r="O44" i="22"/>
  <c r="O55" i="22"/>
  <c r="N12" i="22"/>
  <c r="F34" i="22"/>
  <c r="O12" i="22"/>
  <c r="J34" i="22"/>
  <c r="D52" i="22"/>
  <c r="O52" i="22" s="1"/>
  <c r="H34" i="22"/>
  <c r="N55" i="22"/>
  <c r="C52" i="22"/>
  <c r="N52" i="22" s="1"/>
  <c r="I34" i="22"/>
  <c r="K12" i="23"/>
  <c r="K34" i="22"/>
  <c r="O38" i="22"/>
  <c r="N44" i="22"/>
  <c r="E18" i="23"/>
  <c r="K24" i="23"/>
  <c r="N11" i="24"/>
  <c r="H15" i="24"/>
  <c r="C28" i="24"/>
  <c r="C33" i="24"/>
  <c r="D35" i="24"/>
  <c r="C37" i="24"/>
  <c r="J22" i="24"/>
  <c r="N22" i="24" s="1"/>
  <c r="H24" i="24"/>
  <c r="C29" i="24"/>
  <c r="N30" i="24"/>
  <c r="C32" i="24"/>
  <c r="C34" i="24"/>
  <c r="C14" i="24"/>
  <c r="E22" i="24"/>
  <c r="I22" i="24" s="1"/>
  <c r="F22" i="24"/>
  <c r="H22" i="24" s="1"/>
  <c r="C31" i="24"/>
  <c r="C44" i="24"/>
  <c r="C43" i="24" s="1"/>
  <c r="E35" i="24"/>
  <c r="H30" i="24"/>
  <c r="C13" i="24"/>
  <c r="C48" i="24"/>
  <c r="C46" i="24" s="1"/>
  <c r="N35" i="22"/>
  <c r="N23" i="22"/>
  <c r="O23" i="22"/>
  <c r="N38" i="22"/>
  <c r="D34" i="22"/>
  <c r="E34" i="22"/>
  <c r="C15" i="24" l="1"/>
  <c r="C30" i="24"/>
  <c r="C11" i="24"/>
  <c r="C24" i="24"/>
  <c r="N34" i="22"/>
  <c r="N35" i="24"/>
  <c r="C22" i="24"/>
  <c r="O34" i="22"/>
  <c r="C35" i="24"/>
  <c r="Q14" i="21" l="1"/>
  <c r="P14" i="21"/>
  <c r="O14" i="21"/>
  <c r="N14" i="21"/>
  <c r="L14" i="21"/>
  <c r="J14" i="21"/>
  <c r="H14" i="21"/>
  <c r="F14" i="21"/>
  <c r="D14" i="21"/>
  <c r="C14" i="21"/>
  <c r="F18" i="11" l="1"/>
  <c r="E18" i="11"/>
  <c r="D18" i="11"/>
  <c r="C18" i="11"/>
  <c r="F24" i="6"/>
  <c r="F23" i="6"/>
  <c r="F22" i="6"/>
  <c r="F21" i="6"/>
  <c r="E20" i="6"/>
  <c r="E15" i="6" s="1"/>
  <c r="D20" i="6"/>
  <c r="D15" i="6" s="1"/>
  <c r="C20" i="6"/>
  <c r="F14" i="6"/>
  <c r="F13" i="6"/>
  <c r="F12" i="6"/>
  <c r="F20" i="6" l="1"/>
  <c r="C15" i="6"/>
  <c r="F15" i="6" s="1"/>
  <c r="K10" i="12" l="1"/>
  <c r="J10" i="12"/>
  <c r="I10" i="12"/>
  <c r="C10" i="12"/>
  <c r="N9" i="20"/>
  <c r="M9" i="20"/>
  <c r="L9" i="20"/>
  <c r="K9" i="20"/>
  <c r="J9" i="20"/>
  <c r="I9" i="20"/>
  <c r="H9" i="20"/>
  <c r="G9" i="20"/>
  <c r="F9" i="20"/>
  <c r="E9" i="20"/>
  <c r="D9" i="20"/>
  <c r="C9" i="20"/>
</calcChain>
</file>

<file path=xl/sharedStrings.xml><?xml version="1.0" encoding="utf-8"?>
<sst xmlns="http://schemas.openxmlformats.org/spreadsheetml/2006/main" count="860" uniqueCount="505">
  <si>
    <t>Jami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</si>
  <si>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</si>
  <si>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</si>
  <si>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</si>
  <si>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</si>
  <si>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</si>
  <si>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</si>
  <si>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</si>
  <si>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</si>
  <si>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</si>
  <si>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</t>
  </si>
  <si>
    <t>shundan,</t>
  </si>
  <si>
    <t>4</t>
  </si>
  <si>
    <t>4.1</t>
  </si>
  <si>
    <t>4.2</t>
  </si>
  <si>
    <t>4.3</t>
  </si>
  <si>
    <t>4.4</t>
  </si>
  <si>
    <t>T/r</t>
  </si>
  <si>
    <t>A</t>
  </si>
  <si>
    <t>Shundan,</t>
  </si>
  <si>
    <t>-</t>
  </si>
  <si>
    <t>MA'LUMOT</t>
  </si>
  <si>
    <t>№</t>
  </si>
  <si>
    <t>Axborot-kutubxona markazlari nomi</t>
  </si>
  <si>
    <t>Jami:</t>
  </si>
  <si>
    <t>Jadval-6</t>
  </si>
  <si>
    <t xml:space="preserve">Yangi kitoblar taqdimoti </t>
  </si>
  <si>
    <t>Klublar</t>
  </si>
  <si>
    <t>Boshqalar (ijodiy kecha, davra suhbatlari)</t>
  </si>
  <si>
    <t>Tadbirlar  soni</t>
  </si>
  <si>
    <t>Ishtirok etganlar soni</t>
  </si>
  <si>
    <t>Hamkor tashkilotlar (soni)</t>
  </si>
  <si>
    <t xml:space="preserve">OAV va ijtimoiy tarmoqlarda yoritilishi </t>
  </si>
  <si>
    <t>Televedeniya</t>
  </si>
  <si>
    <t>Radio</t>
  </si>
  <si>
    <t>mahalliy gazetalar</t>
  </si>
  <si>
    <t>veb-sahifalar</t>
  </si>
  <si>
    <t>4.5</t>
  </si>
  <si>
    <t>Ijtimoiy tarmoqlar</t>
  </si>
  <si>
    <t>4.5.1</t>
  </si>
  <si>
    <t>Facebook (soni va havola)</t>
  </si>
  <si>
    <t>4.5.2</t>
  </si>
  <si>
    <t>Youtube  (soni va havola)</t>
  </si>
  <si>
    <t>4.5.3</t>
  </si>
  <si>
    <t>Instagram (soni va havola)</t>
  </si>
  <si>
    <t>4.5.4</t>
  </si>
  <si>
    <t>Telegram (soni va havola)</t>
  </si>
  <si>
    <t>Jadval-8</t>
  </si>
  <si>
    <t xml:space="preserve">Bino joylashgan manzil va foydalanishga   topshirilgan yili
</t>
  </si>
  <si>
    <r>
      <t xml:space="preserve">Balansda saqlovchi
</t>
    </r>
    <r>
      <rPr>
        <sz val="12"/>
        <color indexed="8"/>
        <rFont val="Times New Roman"/>
        <family val="1"/>
        <charset val="204"/>
      </rPr>
      <t>(nomi)</t>
    </r>
  </si>
  <si>
    <r>
      <t xml:space="preserve">Umumiy 
foydalanish 
maydoni
</t>
    </r>
    <r>
      <rPr>
        <sz val="12"/>
        <color indexed="8"/>
        <rFont val="Times New Roman"/>
        <family val="1"/>
        <charset val="204"/>
      </rPr>
      <t>(м2)</t>
    </r>
  </si>
  <si>
    <t xml:space="preserve">Yaroqlilik holati*
</t>
  </si>
  <si>
    <t>Axborot-kutubxona 
faoliyati ko‘rsatishga moslashganligi**</t>
  </si>
  <si>
    <t>Qo‘shimcha ma'lumotlar</t>
  </si>
  <si>
    <r>
      <t xml:space="preserve">Ishlab 
chiqarish qismi
</t>
    </r>
    <r>
      <rPr>
        <sz val="12"/>
        <color indexed="8"/>
        <rFont val="Times New Roman"/>
        <family val="1"/>
        <charset val="204"/>
      </rPr>
      <t>(м2)</t>
    </r>
  </si>
  <si>
    <r>
      <t xml:space="preserve">Fondlarni 
saqlash qismi
</t>
    </r>
    <r>
      <rPr>
        <sz val="12"/>
        <color indexed="8"/>
        <rFont val="Times New Roman"/>
        <family val="1"/>
        <charset val="204"/>
      </rPr>
      <t>(м2)</t>
    </r>
  </si>
  <si>
    <r>
      <t xml:space="preserve">Foydalanuv-
chilarga xizmat 
ko‘rsatish qimi
</t>
    </r>
    <r>
      <rPr>
        <sz val="12"/>
        <color indexed="8"/>
        <rFont val="Times New Roman"/>
        <family val="1"/>
        <charset val="204"/>
      </rPr>
      <t>(м2)</t>
    </r>
  </si>
  <si>
    <t>Moslashmagan</t>
  </si>
  <si>
    <t>Do'stlik tuman G'.G'ulom MFY.Ibn Sino ko'chasi 1-uy 2019-yil  sentabr</t>
  </si>
  <si>
    <t>Do'stlik kasb hunarga o'qitish markazi</t>
  </si>
  <si>
    <t>AKM o'z binosiga ega emas</t>
  </si>
  <si>
    <t>ta'mirtalab</t>
  </si>
  <si>
    <t>Komputer texnikasi</t>
  </si>
  <si>
    <t xml:space="preserve">Dostlik tuman AKM </t>
  </si>
  <si>
    <t>Yarim yumshoq stul</t>
  </si>
  <si>
    <t>Yumshoq mebel</t>
  </si>
  <si>
    <t>skayner</t>
  </si>
  <si>
    <t>prentir</t>
  </si>
  <si>
    <t xml:space="preserve">kutubxonachi ish stoli </t>
  </si>
  <si>
    <t>kartochka javoni</t>
  </si>
  <si>
    <t>politerli stul</t>
  </si>
  <si>
    <t>seyf</t>
  </si>
  <si>
    <t>USB perexodnik</t>
  </si>
  <si>
    <t>TPS AVT(Blok pitaniya)</t>
  </si>
  <si>
    <t>Jadval-11</t>
  </si>
  <si>
    <t>Nom</t>
  </si>
  <si>
    <t>Hatlovdan o'tkaziladigan jami fond (nusxada)</t>
  </si>
  <si>
    <t>Hatlovdan o'tkazildi (nusxada)</t>
  </si>
  <si>
    <t>Yaroqsizlar (nusxada)</t>
  </si>
  <si>
    <t>Mazmunan eskirgan adabiyotlar (nusxada)</t>
  </si>
  <si>
    <t>Kitob</t>
  </si>
  <si>
    <t>Jurnal</t>
  </si>
  <si>
    <t>Gazeta</t>
  </si>
  <si>
    <t>Elektron resurslar</t>
  </si>
  <si>
    <t>Boshqalar</t>
  </si>
  <si>
    <t>JAMI:</t>
  </si>
  <si>
    <t>Jadval-12</t>
  </si>
  <si>
    <t>Axborot-kutubxona markazi</t>
  </si>
  <si>
    <t>Server qurilmalari</t>
  </si>
  <si>
    <t>Lokal tarmoq (bor yoki yo'q)</t>
  </si>
  <si>
    <t>Internet tarmog'i</t>
  </si>
  <si>
    <t>Internet tarmog'iga ulangan kompyuterlar soni</t>
  </si>
  <si>
    <t xml:space="preserve">Qo'shimcha ma'lumotlar
</t>
  </si>
  <si>
    <t>Soni</t>
  </si>
  <si>
    <t>Texnik ko'rsatgichlar</t>
  </si>
  <si>
    <t>Tipi (ADSL/FTTB</t>
  </si>
  <si>
    <t>Ta'rifi (nomi, tezligi</t>
  </si>
  <si>
    <t>Wi-Fi zona (bor yoki yo'q)</t>
  </si>
  <si>
    <t>Foydalanuvchilar soni</t>
  </si>
  <si>
    <t>Xodimlar soni</t>
  </si>
  <si>
    <t>M</t>
  </si>
  <si>
    <t>Bor</t>
  </si>
  <si>
    <t>ADSL</t>
  </si>
  <si>
    <t>bor</t>
  </si>
  <si>
    <t>Do`stlik tuman AKM</t>
  </si>
  <si>
    <t>Korparativ 3</t>
  </si>
  <si>
    <t>5 dona kompyuter yaroqsiz holatda.</t>
  </si>
  <si>
    <t>MA’LUMOT</t>
  </si>
  <si>
    <t>Jadval-13</t>
  </si>
  <si>
    <t>Hududiy tuzilmalar</t>
  </si>
  <si>
    <t>Kitob fondi</t>
  </si>
  <si>
    <t>shundan</t>
  </si>
  <si>
    <t>tuman(shahar)</t>
  </si>
  <si>
    <t>nomda</t>
  </si>
  <si>
    <t>nusxada</t>
  </si>
  <si>
    <t>kiril</t>
  </si>
  <si>
    <t>lotin</t>
  </si>
  <si>
    <t>Jadval-14</t>
  </si>
  <si>
    <t>Farqi</t>
  </si>
  <si>
    <t xml:space="preserve">Shtatlar birligi o‘zgarishiga izoh </t>
  </si>
  <si>
    <t>Ma'muriy- boshqaruv xodimlari shtat birligi</t>
  </si>
  <si>
    <t>Asosiy xodimlar shtat birligi</t>
  </si>
  <si>
    <t xml:space="preserve">Texnik va xizmat ko‘rsatuvchi xodimlar shtat birligi </t>
  </si>
  <si>
    <t>Jami shtat birligi</t>
  </si>
  <si>
    <t>Shtatlar jadvalida xodimlarni moddiy rag‘batlantirish jamg‘armasidan ustamalar tayinlashga, mukofotlashga ishlatilgan mablag‘</t>
  </si>
  <si>
    <t>Shtatlar jadvalida xodimlarni moddiy rag‘batlantirish jamg‘armasida ko‘zda tutilgan mablag‘</t>
  </si>
  <si>
    <t>Jadval-15</t>
  </si>
  <si>
    <t>T/R</t>
  </si>
  <si>
    <t>Davriy nashrlar nashrlar/jurnal</t>
  </si>
  <si>
    <t>mahalliy</t>
  </si>
  <si>
    <t>MDH</t>
  </si>
  <si>
    <t>xorijiy</t>
  </si>
  <si>
    <t>ajratilgan mablag'lar mln.so'm</t>
  </si>
  <si>
    <t>2023 y. ajratilgan mablag' (mln.so'm)</t>
  </si>
  <si>
    <t>2023 y. Sotib olingan kitoblar soni</t>
  </si>
  <si>
    <t>2024 yil</t>
  </si>
  <si>
    <t>2023 y.</t>
  </si>
  <si>
    <t xml:space="preserve">2023-yil </t>
  </si>
  <si>
    <t>Axborot-kommunikatsiya xizmatlari 42 92 200</t>
  </si>
  <si>
    <t>moddiy-texnik bazani mustahkamlash (4354910, 4354920, 4354990)</t>
  </si>
  <si>
    <t xml:space="preserve">kutubxona fondi(4355300) </t>
  </si>
  <si>
    <t>aniqlangan reja</t>
  </si>
  <si>
    <t>kassa xarajati</t>
  </si>
  <si>
    <t>Do`stlik tuman axborot-kutubxona markazi</t>
  </si>
  <si>
    <t xml:space="preserve">Jami </t>
  </si>
  <si>
    <r>
      <t xml:space="preserve">ajratilgan mablag'lar </t>
    </r>
    <r>
      <rPr>
        <b/>
        <i/>
        <sz val="12"/>
        <color indexed="8"/>
        <rFont val="Times New Roman"/>
        <family val="1"/>
        <charset val="204"/>
      </rPr>
      <t>mln.so'm</t>
    </r>
  </si>
  <si>
    <t>Jadval-5</t>
  </si>
  <si>
    <t>Izoh: Stol 53 ta, Stelaj 29 ta, Tibbiyot krovati 2 ta, Doska 2 ta, Tumba 30 ta, Kiyim shkaf 10 ta  2-chorak holatiga ro'yxatdan chiqarildi.</t>
  </si>
  <si>
    <t>Izoh:  3 dona Prentir yaroqsiz.</t>
  </si>
  <si>
    <t xml:space="preserve">   MA'LUMOT</t>
  </si>
  <si>
    <t xml:space="preserve">2024-yil </t>
  </si>
  <si>
    <t xml:space="preserve">2024-yil  </t>
  </si>
  <si>
    <t xml:space="preserve">2024-yil   </t>
  </si>
  <si>
    <t xml:space="preserve">2024 y. Sotib olingan kitoblar </t>
  </si>
  <si>
    <t xml:space="preserve">2024 yil </t>
  </si>
  <si>
    <t>2024 y. ajratilgan mablag'  (mln.so'm)</t>
  </si>
  <si>
    <t xml:space="preserve"> MA'LUMOT</t>
  </si>
  <si>
    <t>Jadval-10</t>
  </si>
  <si>
    <t>Hududlar                                                     (AKM va tuman AKM)</t>
  </si>
  <si>
    <t>Kutubxona veb sahifasi</t>
  </si>
  <si>
    <t xml:space="preserve">Ijtimoiy tarmoqlarda kutubxona faoliyatiga oid yangiliklarni yoritish </t>
  </si>
  <si>
    <t>tashrif buyuruvchilar soni</t>
  </si>
  <si>
    <t>ko'rishlar soni</t>
  </si>
  <si>
    <t>Facebook</t>
  </si>
  <si>
    <t>Youtube</t>
  </si>
  <si>
    <t>Instagram</t>
  </si>
  <si>
    <t>Twitter</t>
  </si>
  <si>
    <t>Telegram</t>
  </si>
  <si>
    <t>havola 
( link)</t>
  </si>
  <si>
    <t>obunachilar soni</t>
  </si>
  <si>
    <t>elektron kitoblar</t>
  </si>
  <si>
    <t>audio kitoblar</t>
  </si>
  <si>
    <t>video roliklar</t>
  </si>
  <si>
    <t>N</t>
  </si>
  <si>
    <t>O</t>
  </si>
  <si>
    <t>P</t>
  </si>
  <si>
    <t>Q</t>
  </si>
  <si>
    <t>R</t>
  </si>
  <si>
    <t xml:space="preserve"> Do'stlik tuman AKM</t>
  </si>
  <si>
    <t>https://www.facebook.com/profile.php?id=100074738524848</t>
  </si>
  <si>
    <t xml:space="preserve">https://youtube.com/channel/UCkGk0GhqpjUJ4hvIpzauQGg </t>
  </si>
  <si>
    <t>https://www.instagram.com/dustlikakm.zn.uz/</t>
  </si>
  <si>
    <t>https://x.com/dostlikakm</t>
  </si>
  <si>
    <t xml:space="preserve">https://t.me/Axborotkutubxonamarkazikanali </t>
  </si>
  <si>
    <t xml:space="preserve">https://t.me/onlinesearchbook </t>
  </si>
  <si>
    <t>https://t.me/Dostlikbilimdonlari</t>
  </si>
  <si>
    <t>JAMI</t>
  </si>
  <si>
    <t>Jadval-1</t>
  </si>
  <si>
    <t>Т/Р</t>
  </si>
  <si>
    <t>Номи</t>
  </si>
  <si>
    <t>Elektron resusrlar</t>
  </si>
  <si>
    <t>CD/DVD</t>
  </si>
  <si>
    <t>Elektron fayl ko'rinishi</t>
  </si>
  <si>
    <t>А</t>
  </si>
  <si>
    <t>Umumiy fond</t>
  </si>
  <si>
    <t>1.1</t>
  </si>
  <si>
    <t>Asosiy fond</t>
  </si>
  <si>
    <t>1.2</t>
  </si>
  <si>
    <t>Majburiy nusxalar fondi</t>
  </si>
  <si>
    <t>1.3</t>
  </si>
  <si>
    <t>Depozitar fond</t>
  </si>
  <si>
    <t>1.4</t>
  </si>
  <si>
    <t>Nodir fond</t>
  </si>
  <si>
    <t>1.5</t>
  </si>
  <si>
    <t>Yordamchi-ko'makchi (ochiq) fond</t>
  </si>
  <si>
    <t>Bolalar adabiyoti</t>
  </si>
  <si>
    <r>
      <t xml:space="preserve">Darslik </t>
    </r>
    <r>
      <rPr>
        <i/>
        <sz val="11"/>
        <color indexed="8"/>
        <rFont val="Times New Roman"/>
        <family val="1"/>
        <charset val="204"/>
      </rPr>
      <t>(o'quv-metodik qo'llanmalarsiz)</t>
    </r>
  </si>
  <si>
    <t>Ommaviy-ko'ngilochar</t>
  </si>
  <si>
    <t>Fan sohalari bo'yicha *</t>
  </si>
  <si>
    <t>2.1</t>
  </si>
  <si>
    <t>Umumiy bo'lim</t>
  </si>
  <si>
    <t>2.2</t>
  </si>
  <si>
    <t>Falsafa fanlari</t>
  </si>
  <si>
    <t>2.3</t>
  </si>
  <si>
    <t>Diniy</t>
  </si>
  <si>
    <t>2.4</t>
  </si>
  <si>
    <t>Ijtimoiy-siyosiy</t>
  </si>
  <si>
    <t>2.5</t>
  </si>
  <si>
    <t>Tabiiy fanlar va aniq fanlar</t>
  </si>
  <si>
    <t>2.6</t>
  </si>
  <si>
    <t>Amaliy fanlar (texnika fanlari, qishloq xo'jaligi, tibbiyot)</t>
  </si>
  <si>
    <t>2.7</t>
  </si>
  <si>
    <t>San'at va sport</t>
  </si>
  <si>
    <t>2.8</t>
  </si>
  <si>
    <t xml:space="preserve">Adabiyotshunoslik, tilshunoslik, filologiya </t>
  </si>
  <si>
    <t>2.9</t>
  </si>
  <si>
    <t>Badiiy adabiyot</t>
  </si>
  <si>
    <t>2.10</t>
  </si>
  <si>
    <t xml:space="preserve">Tarix, geografiya </t>
  </si>
  <si>
    <t>3</t>
  </si>
  <si>
    <t>Tillar bo'yicha, jami</t>
  </si>
  <si>
    <t>3.1</t>
  </si>
  <si>
    <t>O'zbek tili</t>
  </si>
  <si>
    <t>3.1.1</t>
  </si>
  <si>
    <t>lotin alifbosida</t>
  </si>
  <si>
    <t>3.1.2</t>
  </si>
  <si>
    <t>kirill alifbosida</t>
  </si>
  <si>
    <t>3.2</t>
  </si>
  <si>
    <t>Qardosh xalq tillari</t>
  </si>
  <si>
    <t>3.2.1</t>
  </si>
  <si>
    <t>Qoraqolpoq tili</t>
  </si>
  <si>
    <t>3.2.2</t>
  </si>
  <si>
    <t>Qozoq</t>
  </si>
  <si>
    <t>3.2.3</t>
  </si>
  <si>
    <t>Qirg'iz</t>
  </si>
  <si>
    <t>3.2.4</t>
  </si>
  <si>
    <t>Turkman</t>
  </si>
  <si>
    <t>3.2.5</t>
  </si>
  <si>
    <t>Tojik</t>
  </si>
  <si>
    <t>3.3</t>
  </si>
  <si>
    <t>Xorijiy til</t>
  </si>
  <si>
    <t>3.3.1</t>
  </si>
  <si>
    <t>Rus tili</t>
  </si>
  <si>
    <t>3.3.2</t>
  </si>
  <si>
    <t>Ingliz tili</t>
  </si>
  <si>
    <t>3.3.3</t>
  </si>
  <si>
    <t>Fransuz tili</t>
  </si>
  <si>
    <t>3.3.4</t>
  </si>
  <si>
    <t>Nemis tili</t>
  </si>
  <si>
    <t>3.3.5</t>
  </si>
  <si>
    <t>Xitoy tili</t>
  </si>
  <si>
    <t>3.3.6</t>
  </si>
  <si>
    <t>Koreys tili</t>
  </si>
  <si>
    <t>3.3.7</t>
  </si>
  <si>
    <t>boshqa tillar</t>
  </si>
  <si>
    <t>Majburiy nusxalar</t>
  </si>
  <si>
    <t>Beg'araz kelib tushgan</t>
  </si>
  <si>
    <t>4.2.1</t>
  </si>
  <si>
    <t>yuridik shaxslar</t>
  </si>
  <si>
    <t>4.2.2</t>
  </si>
  <si>
    <t>jismoniy shaxslar</t>
  </si>
  <si>
    <t>Sotib olingan</t>
  </si>
  <si>
    <t>xalqaro kitob almashuvi</t>
  </si>
  <si>
    <t>Yangi olingan nashrlar**                                       ( yillik holatiga)</t>
  </si>
  <si>
    <t>Jadval-2</t>
  </si>
  <si>
    <t>Jinsi
bo‘yicha</t>
  </si>
  <si>
    <t>Yoshi bo‘yicha</t>
  </si>
  <si>
    <t>Toifasi bo‘yicha</t>
  </si>
  <si>
    <t>Erkak</t>
  </si>
  <si>
    <t>Ayol</t>
  </si>
  <si>
    <t>7-13 yoshgacha</t>
  </si>
  <si>
    <t>14-17 yoshgacha</t>
  </si>
  <si>
    <t>18-25 yoshgacha</t>
  </si>
  <si>
    <t>26-54 -yoshgacha</t>
  </si>
  <si>
    <t>55 yosh va undan yuqori</t>
  </si>
  <si>
    <t>O‘quvchilar</t>
  </si>
  <si>
    <t>Abituriyentlar</t>
  </si>
  <si>
    <t>Talaba</t>
  </si>
  <si>
    <t>Magistrlar</t>
  </si>
  <si>
    <t>Ilmiy xodim</t>
  </si>
  <si>
    <t>Xizmatchilar</t>
  </si>
  <si>
    <t>Ishchilar</t>
  </si>
  <si>
    <t>Pensionerlar</t>
  </si>
  <si>
    <t>Uy bekalari</t>
  </si>
  <si>
    <t>Chet el fuqarosi</t>
  </si>
  <si>
    <t>S</t>
  </si>
  <si>
    <t>T</t>
  </si>
  <si>
    <t>U</t>
  </si>
  <si>
    <t>V</t>
  </si>
  <si>
    <t>X</t>
  </si>
  <si>
    <t>Y</t>
  </si>
  <si>
    <t>Umumiy soni, JAMI</t>
  </si>
  <si>
    <t>An'anaviy usulda a'zo bo‘lganlar</t>
  </si>
  <si>
    <t>ID karta bo‘yicha (Uznel)</t>
  </si>
  <si>
    <t>Onlayn tarzda a'zo bo‘lganlar (Kutubxona rasmiy sayti orqali (Uznel))</t>
  </si>
  <si>
    <t>2.1.1</t>
  </si>
  <si>
    <t>Yangi a'zo bo‘lganlar  ( yillik holatiga)</t>
  </si>
  <si>
    <t>Qayta a'zo bo'lganlar                                   ( yillik holatiga)</t>
  </si>
  <si>
    <t>I chorak</t>
  </si>
  <si>
    <t>Jadval-3</t>
  </si>
  <si>
    <t>Т/р</t>
  </si>
  <si>
    <t>Nomi</t>
  </si>
  <si>
    <t>II chorak</t>
  </si>
  <si>
    <t>birinchi yarim yillik</t>
  </si>
  <si>
    <t>III chorak</t>
  </si>
  <si>
    <t>IV chorak</t>
  </si>
  <si>
    <t>ikkinchi yarim yillik</t>
  </si>
  <si>
    <t xml:space="preserve">Ana'anaviy tarzda </t>
  </si>
  <si>
    <t>Masofadan</t>
  </si>
  <si>
    <t>Ichki tartibda ishlab chiqilgan me'yoriy hujjatlar</t>
  </si>
  <si>
    <t>8.1</t>
  </si>
  <si>
    <t>Nizomlar</t>
  </si>
  <si>
    <t>8.2</t>
  </si>
  <si>
    <t>Yo'riqnomalar</t>
  </si>
  <si>
    <t xml:space="preserve">Hududdagi axborot-kutubxona muassasalariga metodik yordam ko‘rsatish </t>
  </si>
  <si>
    <t>9.1</t>
  </si>
  <si>
    <t>Joylarda sayyor seminarlar tashkil etish</t>
  </si>
  <si>
    <t>9.2</t>
  </si>
  <si>
    <t>Umumiy faoliyatni o‘rganish va taklif, tavsiyalar berish</t>
  </si>
  <si>
    <t>9.3</t>
  </si>
  <si>
    <t>Ishlab chiqilgan metodik qo‘llanmalar</t>
  </si>
  <si>
    <t>9.4</t>
  </si>
  <si>
    <t>Sohada belgilangan talab va me’yorlarni amalga oshirish bo‘yicha ishlab chiqilgan qo‘llanmalar</t>
  </si>
  <si>
    <t>9.5</t>
  </si>
  <si>
    <t>Yo‘nalishlar bo‘yicha faoliyatni o‘rganish va taklif, tavsiyalar berish</t>
  </si>
  <si>
    <t>10</t>
  </si>
  <si>
    <t>Boshqa tashkilotlar bilan hamkorlik</t>
  </si>
  <si>
    <t>10.1</t>
  </si>
  <si>
    <t>Axborot-kutubxona muassasalari bilan (soni)</t>
  </si>
  <si>
    <t>10.1.1</t>
  </si>
  <si>
    <t>Kelishuvlar (memorandium, shartnoma)</t>
  </si>
  <si>
    <t>10.1.2</t>
  </si>
  <si>
    <t xml:space="preserve">Hamkorlikdagi tadbirlar </t>
  </si>
  <si>
    <t>10.1.3</t>
  </si>
  <si>
    <t>Malaka oshirish va tajriba almashish</t>
  </si>
  <si>
    <t>10.1.4</t>
  </si>
  <si>
    <t>Seminar- treninglar</t>
  </si>
  <si>
    <t>10.1.5</t>
  </si>
  <si>
    <t>10.2</t>
  </si>
  <si>
    <t>Xorijiy tashkilotlar bilan (soni)</t>
  </si>
  <si>
    <t>10.2.1</t>
  </si>
  <si>
    <t>10.2.2</t>
  </si>
  <si>
    <t>10.2.3</t>
  </si>
  <si>
    <t>10.2.4</t>
  </si>
  <si>
    <t>11</t>
  </si>
  <si>
    <t>Bibliografik xizmat ko‘rsatish</t>
  </si>
  <si>
    <t>11.1</t>
  </si>
  <si>
    <t>O‘lkashunoslik bibliografiyasi</t>
  </si>
  <si>
    <t>11.1.1</t>
  </si>
  <si>
    <t>Shaxs bibliografiyasi qo'llanmasini tayyorlashda ma'lumot to'plash (adabiyotlar soni)</t>
  </si>
  <si>
    <t>11.1.2</t>
  </si>
  <si>
    <t>Mavzuli bibliografiya qo'llanmasini tayyorlashda ma'lumot to'plash (adabiyotlar soni);</t>
  </si>
  <si>
    <t>11.1.3</t>
  </si>
  <si>
    <t>O‘lkaning mashhur shaxslari hayoti va ijodiga, yoki o'lkaga bag'ishlangan mavzuli to‘liq matnli bibliografik qo'llanmalar disklarini yaratish</t>
  </si>
  <si>
    <t>11.1.4</t>
  </si>
  <si>
    <t>Bibliografik obzor</t>
  </si>
  <si>
    <t>11.1.5</t>
  </si>
  <si>
    <t>Esdalik, yo‘l ko‘rsatkich</t>
  </si>
  <si>
    <t>11.2</t>
  </si>
  <si>
    <t>Milliy bibliografiya</t>
  </si>
  <si>
    <t>11.2.1</t>
  </si>
  <si>
    <t>Respublika hamda hududiy davriy nashrlarda chop etilgan maqolalarni dasturga kiritish (bibliografik yozuv)</t>
  </si>
  <si>
    <t>11.2.2</t>
  </si>
  <si>
    <t>Ma'lumotlar bazasidan bibliografik tavsiflangan ro'yxat shakllantirish (adabiyotlar soni)</t>
  </si>
  <si>
    <t>11.3</t>
  </si>
  <si>
    <t>Davlat bibliografiyasi</t>
  </si>
  <si>
    <t>11.3.1</t>
  </si>
  <si>
    <t>“O'zbekiston matbuoti solnomasi” ga mahalliy nashrlar asosida adabiyotlarning bibliografik tavsiflangan ro'yxatini shakllantirish</t>
  </si>
  <si>
    <t>11.3.2</t>
  </si>
  <si>
    <t>“Viloyat matbuoti solnomasi”ni tuzish</t>
  </si>
  <si>
    <t>Jadval-4</t>
  </si>
  <si>
    <t>kitob</t>
  </si>
  <si>
    <t>jurnal</t>
  </si>
  <si>
    <t>gazeta</t>
  </si>
  <si>
    <t>boshqalar        (avto. xarita  va boshq.)</t>
  </si>
  <si>
    <t>nodir nashrlar</t>
  </si>
  <si>
    <t>foydalanuvchilar so'rovi asosida</t>
  </si>
  <si>
    <t>Skanerlash</t>
  </si>
  <si>
    <t>son</t>
  </si>
  <si>
    <t>sahifa</t>
  </si>
  <si>
    <t>2.</t>
  </si>
  <si>
    <t>Dasturiy ta'minot</t>
  </si>
  <si>
    <t>UZNEL tizimi/ boshqa tizimlar</t>
  </si>
  <si>
    <t>bibliografik yozuv yaratish</t>
  </si>
  <si>
    <t>2.1.2</t>
  </si>
  <si>
    <t>bibliografik yozuvlarni tahrirlash</t>
  </si>
  <si>
    <t>2.1.3</t>
  </si>
  <si>
    <t>axborot-kutubxona  resurslarini tasniflash</t>
  </si>
  <si>
    <t>2.1.4</t>
  </si>
  <si>
    <t>axborot-kutubxona resusrlariga texnik ishlov berish</t>
  </si>
  <si>
    <t>to'liq matn ulash</t>
  </si>
  <si>
    <t>QR-kodlar</t>
  </si>
  <si>
    <t>yaratish</t>
  </si>
  <si>
    <t>tablolarga joylashtirish</t>
  </si>
  <si>
    <t>Audio versiyalarni yaratish</t>
  </si>
  <si>
    <t>5</t>
  </si>
  <si>
    <t>Buktreyler</t>
  </si>
  <si>
    <t xml:space="preserve">  Jami</t>
  </si>
  <si>
    <t xml:space="preserve"> Jami</t>
  </si>
  <si>
    <t>Jadval-7</t>
  </si>
  <si>
    <t>Nomlanishi</t>
  </si>
  <si>
    <t>Tasdiqlangan  shtat birligi  (Moliya tashkilotidan)</t>
  </si>
  <si>
    <t xml:space="preserve">Amaldagi xodimlar soni </t>
  </si>
  <si>
    <t>Vakant lazovimlar (soni. Shtat birligida)</t>
  </si>
  <si>
    <t>Jinsi</t>
  </si>
  <si>
    <t>Mutuhassisligi va ma'lumoti</t>
  </si>
  <si>
    <t>Yoshi</t>
  </si>
  <si>
    <t>Joriy yilda malaka oshirgan</t>
  </si>
  <si>
    <t>Axborot-kutubxona</t>
  </si>
  <si>
    <t>Axborot 
kommunikasiya</t>
  </si>
  <si>
    <t>Boshqa soha</t>
  </si>
  <si>
    <t>30 yoshgacha</t>
  </si>
  <si>
    <t>31-45 yosh oralig‘i</t>
  </si>
  <si>
    <t>46-53 yosh oralig‘i</t>
  </si>
  <si>
    <t>54 yosh va undan katta</t>
  </si>
  <si>
    <t>o‘quv kursi</t>
  </si>
  <si>
    <t>seminar-trening</t>
  </si>
  <si>
    <t>boshqalar</t>
  </si>
  <si>
    <t>Oliy</t>
  </si>
  <si>
    <t>O‘rta-
maxsus</t>
  </si>
  <si>
    <t>O‘rta</t>
  </si>
  <si>
    <t>Pensiyada</t>
  </si>
  <si>
    <t>Z</t>
  </si>
  <si>
    <t>O‘</t>
  </si>
  <si>
    <t>G‘</t>
  </si>
  <si>
    <t>Boshqaruv xodimlari</t>
  </si>
  <si>
    <t>1.1.</t>
  </si>
  <si>
    <t>Direktor</t>
  </si>
  <si>
    <t>1.2.</t>
  </si>
  <si>
    <t>Direktor o‘rinbasari</t>
  </si>
  <si>
    <t>1.3.</t>
  </si>
  <si>
    <t>Bosh hisobchi</t>
  </si>
  <si>
    <t>1.4.</t>
  </si>
  <si>
    <t>Yuristkonsult'</t>
  </si>
  <si>
    <t>1.5.</t>
  </si>
  <si>
    <t>Kadrlar bo‘yicha inspektor</t>
  </si>
  <si>
    <t>Asosiy (ishlab chiqarish) 
xodimlari</t>
  </si>
  <si>
    <t>2.1.</t>
  </si>
  <si>
    <t>2.2.</t>
  </si>
  <si>
    <t>Sektor mudiri</t>
  </si>
  <si>
    <t>2.3.</t>
  </si>
  <si>
    <t>Bosh mutaxassis</t>
  </si>
  <si>
    <t>2.4.</t>
  </si>
  <si>
    <t>Yetakchi mutaxassis</t>
  </si>
  <si>
    <t>2.5.</t>
  </si>
  <si>
    <t>Mutaxassis</t>
  </si>
  <si>
    <t>Texnik va xizmat ko‘rsatish 
xodimlari</t>
  </si>
  <si>
    <t>Eslatma: Amalda 1 shtat birligida 0,5 stavkadan 2 nafar xodim  ishlayotgan bo‘lsa 1 ta xodim deb hisoblanadi va jinsi, mutaxassisligi, ma’lumoti, yoshi hamda malaka oshirganligi bo‘yicha ustunlar stavkasiga mos ravishda to‘ldiriladi</t>
  </si>
  <si>
    <t>Do`stlik tuman AKM direktori:                                                                                 B.Yu.Karimov</t>
  </si>
  <si>
    <t xml:space="preserve">Do`stlik tuman AKM direktori:                                                                                 B.Yu.Karimov              
</t>
  </si>
  <si>
    <t xml:space="preserve">Do`stlik tuman AKM direktori:                                                                                 B.Yu.Karimov      </t>
  </si>
  <si>
    <t>Do`stlik tuman AKM direktori:                                                                                           B.Yu.Karimov</t>
  </si>
  <si>
    <t xml:space="preserve">Do`stlik tuman AKM direktori:                                                                                           B.Yu.Karimov     
</t>
  </si>
  <si>
    <t xml:space="preserve">Do`stlik tuman AKM direktori:                                                                                           B.Yu.Karimov     </t>
  </si>
  <si>
    <t>Xizmat rahbari</t>
  </si>
  <si>
    <t xml:space="preserve">  Do'stlik tuman аxborot -kutubxona markazining 2025-yil birinchi chorak  umumiy fondi bo'yicha                                                                                                                                  MA'LUMOT</t>
  </si>
  <si>
    <t>Do`stlik tuman axborot-kutubxona markazining foydalanuvchilari to‘g‘risida 2025-yil birinchi chorak 
MA'LUMOT</t>
  </si>
  <si>
    <t>Do`stlik tuman axborot-kutubxona markazining mavjud resurslarini raqamlashtirish va "Uznel" dasturida bibliografik yozuvlar yaratish, to'liq matn ulash  bo'yicha 2025-yil birinchi chorak     MA'LUMOT</t>
  </si>
  <si>
    <t xml:space="preserve">Do`stlik tuman axborot-kutubxona markazining moddiy texnik bazasini mustahkamlash, kutubxona fondini boyitish, axborot-kommunikatsiya xizmatiga                                                                                                                                                                                                            ajratilgan mablagʻlar toʻgʻrisida 2025-yil birinchi chorak </t>
  </si>
  <si>
    <t>Do`stlik tuman  axborot-kutubxona markazining o'tkazilgan tadbirlar bo'yicha 2025-yil birinchi chorak     MA'LUMOT</t>
  </si>
  <si>
    <t xml:space="preserve">Do'stlik tuman axborot-kutubxona markazida faoliyat yuritayotgan kadrlar bo‘yicha  2025-yil birinchi chorak                                                                </t>
  </si>
  <si>
    <t>Do`stlik tuman аxborot-kutubxona markazining binosi bo‘yicha 2025-yil birinchi chorak                                                                                                                                             MA'LUMOT</t>
  </si>
  <si>
    <t>Jadval-9</t>
  </si>
  <si>
    <t>Inventar, jihoz va texnikalar</t>
  </si>
  <si>
    <t>Xodimlar uchun
(dona, komp.)</t>
  </si>
  <si>
    <t>Foydalanuvchilar 
uchun
(dona, komp.)</t>
  </si>
  <si>
    <t>Balansda saqlovchi</t>
  </si>
  <si>
    <r>
      <t xml:space="preserve">Axborot-kutubxona markazi
</t>
    </r>
    <r>
      <rPr>
        <sz val="12"/>
        <color indexed="8"/>
        <rFont val="Times New Roman"/>
        <family val="1"/>
        <charset val="204"/>
      </rPr>
      <t>(dona, komp.)</t>
    </r>
  </si>
  <si>
    <t>Boshqa muassasa (idora) balansida</t>
  </si>
  <si>
    <t>Xodimlar yoki boshqa jismoniy shaxsga tegishli
(dona)</t>
  </si>
  <si>
    <t>Muassasa (idora) nomi</t>
  </si>
  <si>
    <t>foydalanish maqsadi (shakli)</t>
  </si>
  <si>
    <t>Vaqtincha 
foydalanish 
uchun
 (dona)</t>
  </si>
  <si>
    <t>Ijara 
asosida 
(dona)</t>
  </si>
  <si>
    <t>Boshqa maqsad 
(shakl)da 
(dona)</t>
  </si>
  <si>
    <r>
      <t xml:space="preserve">Jami
</t>
    </r>
    <r>
      <rPr>
        <sz val="12"/>
        <color indexed="8"/>
        <rFont val="Times New Roman"/>
        <family val="1"/>
        <charset val="204"/>
      </rPr>
      <t>(K=H+I+J)</t>
    </r>
  </si>
  <si>
    <t>Do`stlik tuman axborot-kutubxona markazining moddiy-texnik bazasi bo‘yicha 2025-yil birinchi chorak                                                                                                                                                                                                          MA’LUMOT</t>
  </si>
  <si>
    <t xml:space="preserve">Do`stlik tuman axborot -kutubxona markazining ijtimoiy tarmoqlarda faolligi bo'yicha 2025-yil   birinchi chorak                                                                                               </t>
  </si>
  <si>
    <t>Do`stlik tuman axborot-kutubxona markazi fondini xatlovdan o'tkazish bo'yicha 2025-yil birinchi chorak         MA'LUMOT</t>
  </si>
  <si>
    <t>Do`stlik tuman axborot-kutubxona markazining  internet  bo‘yicha  2025-yil birinchi chorak   MA'LUMOT</t>
  </si>
  <si>
    <t xml:space="preserve">Do`stlik tuman axborot-kutubxona muassasi  kitob fondi, kitob sotib olishga  ajratilgan va sarflangan mablag‘lar  2025-yil birinchi chorak
</t>
  </si>
  <si>
    <t xml:space="preserve">Do`stlik tuman axborot-kutubxona markazining shtatlar jadvali ijrosi yuizasidan 2025-yil  birinchi chorak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</si>
  <si>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Do`stlik tuman axborot-kutubxona markazining  davriy nashrlarga obunani tashkil qilinishi to‘g‘risida   2025-yil birinchi chorak    MA'LUMOT</t>
  </si>
  <si>
    <t>2025 y. ajratilgan mablag'  (mln.so'm)</t>
  </si>
  <si>
    <t xml:space="preserve">2025 y. Sotib olingan kitoblar </t>
  </si>
  <si>
    <t xml:space="preserve">2025-yil   </t>
  </si>
  <si>
    <t xml:space="preserve">2025-yil </t>
  </si>
  <si>
    <t xml:space="preserve">2025 yil </t>
  </si>
  <si>
    <t>2025 yil</t>
  </si>
  <si>
    <t xml:space="preserve">Izoh: Do'stlik tuman axborot-kutubxona markazi balansida jami 15 dona kompyuter mavjud bo'lib shundan 10 donasi xodimlar uchun ajratilgan. Qolgan 5 donasi  yaroqsiz. </t>
  </si>
  <si>
    <t xml:space="preserve"> </t>
  </si>
  <si>
    <t>`</t>
  </si>
  <si>
    <t>Stol</t>
  </si>
  <si>
    <t>Axborot bibliografiya xizmat rahbari:                                                                            M.Raximova</t>
  </si>
  <si>
    <t xml:space="preserve">Do'stlik tuman axborot-kutubxona markazi Bibliografiya xizmati tomonidan amalga oshirilgan ishlar bo‘yicha 2025-yil birinchi chorak       
ASOSIY KO‘RSATKICHLAR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</si>
</sst>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₽_-;\-* #,##0.00\ _₽_-;_-* &quot;-&quot;??\ _₽_-;_-@_-"/>
    <numFmt numFmtId="164" formatCode="0.0"/>
    <numFmt numFmtId="165" formatCode="_-* #,##0.00_р_._-;\-* #,##0.00_р_._-;_-* &quot;-&quot;??_р_._-;_-@_-"/>
    <numFmt numFmtId="166" formatCode="_-* #,##0.0_р_._-;\-* #,##0.0_р_._-;_-* &quot;-&quot;??_р_._-;_-@_-"/>
    <numFmt numFmtId="167" formatCode="_-* #,##0_р_._-;\-* #,##0_р_._-;_-* &quot;-&quot;_р_._-;_-@_-"/>
    <numFmt numFmtId="168" formatCode="_-* #,##0.0_р_._-;\-* #,##0.0_р_._-;_-* &quot; &quot;??_р_._-;_-@_-"/>
  </numFmts>
  <fonts count="6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u/>
      <sz val="11"/>
      <color indexed="12"/>
      <name val="Calibri"/>
      <family val="2"/>
      <charset val="204"/>
    </font>
    <font>
      <sz val="11"/>
      <color indexed="8"/>
      <name val="Calibri"/>
      <family val="2"/>
    </font>
    <font>
      <u/>
      <sz val="11"/>
      <color theme="10"/>
      <name val="Calibri"/>
      <family val="2"/>
      <charset val="204"/>
    </font>
    <font>
      <b/>
      <i/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i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11"/>
      <color indexed="8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  <font>
      <i/>
      <sz val="20"/>
      <color theme="1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BF1F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DF7F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44">
    <xf numFmtId="0" fontId="0" fillId="0" borderId="0"/>
    <xf numFmtId="43" fontId="20" fillId="0" borderId="0" applyFont="0" applyFill="0" applyBorder="0" applyAlignment="0" applyProtection="0"/>
    <xf numFmtId="0" fontId="21" fillId="6" borderId="0" applyNumberFormat="0" applyBorder="0" applyAlignment="0" applyProtection="0"/>
    <xf numFmtId="0" fontId="25" fillId="0" borderId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9" fillId="0" borderId="0"/>
    <xf numFmtId="165" fontId="20" fillId="0" borderId="0" applyFont="0" applyFill="0" applyBorder="0" applyAlignment="0" applyProtection="0"/>
    <xf numFmtId="0" fontId="25" fillId="0" borderId="0"/>
    <xf numFmtId="165" fontId="20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0" fillId="0" borderId="0"/>
    <xf numFmtId="0" fontId="30" fillId="0" borderId="0"/>
    <xf numFmtId="0" fontId="33" fillId="0" borderId="0" applyNumberFormat="0" applyFill="0" applyBorder="0" applyAlignment="0" applyProtection="0">
      <alignment vertical="top"/>
      <protection locked="0"/>
    </xf>
    <xf numFmtId="165" fontId="20" fillId="0" borderId="0" applyFont="0" applyFill="0" applyBorder="0" applyAlignment="0" applyProtection="0"/>
    <xf numFmtId="166" fontId="29" fillId="0" borderId="0"/>
    <xf numFmtId="0" fontId="18" fillId="0" borderId="0">
      <alignment vertical="center"/>
    </xf>
    <xf numFmtId="43" fontId="20" fillId="0" borderId="0" applyFont="0" applyFill="0" applyBorder="0" applyAlignment="0" applyProtection="0"/>
    <xf numFmtId="168" fontId="32" fillId="0" borderId="0"/>
    <xf numFmtId="0" fontId="29" fillId="0" borderId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29" fillId="0" borderId="0"/>
    <xf numFmtId="166" fontId="29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9" fillId="0" borderId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30" fillId="0" borderId="0" applyFill="0" applyBorder="0" applyAlignment="0" applyProtection="0"/>
    <xf numFmtId="43" fontId="30" fillId="0" borderId="0" applyFill="0" applyBorder="0" applyAlignment="0" applyProtection="0"/>
    <xf numFmtId="43" fontId="30" fillId="0" borderId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ill="0" applyBorder="0" applyAlignment="0" applyProtection="0"/>
    <xf numFmtId="43" fontId="30" fillId="0" borderId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ill="0" applyBorder="0" applyAlignment="0" applyProtection="0"/>
    <xf numFmtId="43" fontId="30" fillId="0" borderId="0" applyFill="0" applyBorder="0" applyAlignment="0" applyProtection="0"/>
    <xf numFmtId="43" fontId="3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ill="0" applyBorder="0" applyAlignment="0" applyProtection="0"/>
    <xf numFmtId="43" fontId="3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ill="0" applyBorder="0" applyAlignment="0" applyProtection="0"/>
    <xf numFmtId="43" fontId="30" fillId="0" borderId="0" applyFill="0" applyBorder="0" applyAlignment="0" applyProtection="0"/>
    <xf numFmtId="43" fontId="3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ill="0" applyBorder="0" applyAlignment="0" applyProtection="0"/>
    <xf numFmtId="43" fontId="3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ill="0" applyBorder="0" applyAlignment="0" applyProtection="0"/>
    <xf numFmtId="43" fontId="30" fillId="0" borderId="0" applyFill="0" applyBorder="0" applyAlignment="0" applyProtection="0"/>
    <xf numFmtId="43" fontId="3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ill="0" applyBorder="0" applyAlignment="0" applyProtection="0"/>
    <xf numFmtId="43" fontId="30" fillId="0" borderId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508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5" fillId="2" borderId="1" xfId="0" applyFont="1" applyFill="1" applyBorder="1" applyAlignment="1">
      <alignment vertical="center" textRotation="90" wrapText="1"/>
    </xf>
    <xf numFmtId="0" fontId="14" fillId="4" borderId="7" xfId="0" applyFont="1" applyFill="1" applyBorder="1" applyAlignment="1">
      <alignment horizontal="center" vertical="center" wrapText="1"/>
    </xf>
    <xf numFmtId="0" fontId="14" fillId="10" borderId="0" xfId="0" applyFont="1" applyFill="1" applyAlignment="1">
      <alignment horizontal="center" vertical="center" wrapText="1"/>
    </xf>
    <xf numFmtId="0" fontId="12" fillId="10" borderId="0" xfId="0" applyFont="1" applyFill="1" applyAlignment="1">
      <alignment horizontal="center" vertical="center" wrapText="1"/>
    </xf>
    <xf numFmtId="0" fontId="8" fillId="0" borderId="1" xfId="0" applyFont="1" applyBorder="1"/>
    <xf numFmtId="0" fontId="8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10" borderId="0" xfId="0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horizontal="center" vertical="center"/>
    </xf>
    <xf numFmtId="0" fontId="24" fillId="8" borderId="1" xfId="0" applyFont="1" applyFill="1" applyBorder="1" applyAlignment="1">
      <alignment horizontal="center" vertical="center" wrapText="1"/>
    </xf>
    <xf numFmtId="0" fontId="8" fillId="0" borderId="0" xfId="0" applyFont="1"/>
    <xf numFmtId="0" fontId="24" fillId="9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wrapText="1"/>
    </xf>
    <xf numFmtId="0" fontId="12" fillId="0" borderId="1" xfId="4" applyFont="1" applyBorder="1" applyAlignment="1" applyProtection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9" fillId="2" borderId="11" xfId="0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center" vertical="center" wrapText="1"/>
    </xf>
    <xf numFmtId="0" fontId="39" fillId="2" borderId="16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39" fillId="11" borderId="16" xfId="0" applyFont="1" applyFill="1" applyBorder="1" applyAlignment="1">
      <alignment horizontal="center" vertical="center" wrapText="1"/>
    </xf>
    <xf numFmtId="0" fontId="39" fillId="2" borderId="18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5" fillId="0" borderId="0" xfId="0" applyFont="1" applyAlignment="1">
      <alignment vertical="center" wrapText="1"/>
    </xf>
    <xf numFmtId="0" fontId="41" fillId="0" borderId="0" xfId="2" applyFont="1" applyFill="1" applyAlignment="1">
      <alignment horizontal="center" vertical="center" wrapText="1"/>
    </xf>
    <xf numFmtId="0" fontId="22" fillId="1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/>
    <xf numFmtId="0" fontId="1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7" fillId="0" borderId="1" xfId="4" applyFont="1" applyBorder="1" applyAlignment="1" applyProtection="1">
      <alignment horizontal="center" vertical="center" wrapText="1"/>
    </xf>
    <xf numFmtId="0" fontId="12" fillId="3" borderId="1" xfId="0" applyFont="1" applyFill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22" fillId="12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42" fillId="0" borderId="0" xfId="0" applyFont="1"/>
    <xf numFmtId="0" fontId="5" fillId="11" borderId="10" xfId="0" applyFont="1" applyFill="1" applyBorder="1" applyAlignment="1">
      <alignment horizontal="center" vertical="center" wrapText="1"/>
    </xf>
    <xf numFmtId="0" fontId="5" fillId="11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11" borderId="26" xfId="0" applyFont="1" applyFill="1" applyBorder="1" applyAlignment="1">
      <alignment horizontal="center" vertical="center" wrapText="1"/>
    </xf>
    <xf numFmtId="0" fontId="5" fillId="11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4" fillId="8" borderId="1" xfId="0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0" fontId="6" fillId="11" borderId="27" xfId="0" applyFont="1" applyFill="1" applyBorder="1" applyAlignment="1">
      <alignment horizontal="center" vertical="center" wrapText="1"/>
    </xf>
    <xf numFmtId="0" fontId="6" fillId="11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4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9" fillId="2" borderId="13" xfId="0" applyFont="1" applyFill="1" applyBorder="1" applyAlignment="1">
      <alignment horizontal="center" vertical="center" wrapText="1"/>
    </xf>
    <xf numFmtId="0" fontId="39" fillId="11" borderId="13" xfId="0" applyFont="1" applyFill="1" applyBorder="1" applyAlignment="1">
      <alignment horizontal="center" vertical="center" wrapText="1"/>
    </xf>
    <xf numFmtId="0" fontId="39" fillId="11" borderId="0" xfId="0" applyFont="1" applyFill="1" applyBorder="1" applyAlignment="1">
      <alignment horizontal="center" vertical="center" wrapText="1"/>
    </xf>
    <xf numFmtId="0" fontId="39" fillId="11" borderId="14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6" fillId="0" borderId="1" xfId="4" applyFill="1" applyBorder="1" applyAlignment="1">
      <alignment horizontal="center" vertical="center" wrapText="1"/>
    </xf>
    <xf numFmtId="0" fontId="12" fillId="3" borderId="1" xfId="0" applyFont="1" applyFill="1" applyBorder="1"/>
    <xf numFmtId="0" fontId="12" fillId="0" borderId="1" xfId="0" applyFont="1" applyBorder="1"/>
    <xf numFmtId="0" fontId="28" fillId="0" borderId="1" xfId="4" applyFont="1" applyFill="1" applyBorder="1" applyAlignment="1">
      <alignment horizontal="center" vertical="center" wrapText="1"/>
    </xf>
    <xf numFmtId="0" fontId="0" fillId="0" borderId="0" xfId="0" applyFill="1"/>
    <xf numFmtId="0" fontId="28" fillId="0" borderId="1" xfId="4" applyFon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14" borderId="1" xfId="0" applyFont="1" applyFill="1" applyBorder="1" applyAlignment="1" applyProtection="1">
      <alignment horizontal="center" vertical="center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2" fillId="13" borderId="1" xfId="0" applyFont="1" applyFill="1" applyBorder="1" applyAlignment="1">
      <alignment horizontal="center" vertical="center"/>
    </xf>
    <xf numFmtId="0" fontId="5" fillId="13" borderId="1" xfId="0" applyFont="1" applyFill="1" applyBorder="1"/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Protection="1"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Protection="1">
      <protection locked="0"/>
    </xf>
    <xf numFmtId="0" fontId="2" fillId="3" borderId="1" xfId="0" applyFont="1" applyFill="1" applyBorder="1"/>
    <xf numFmtId="0" fontId="2" fillId="3" borderId="1" xfId="0" applyFont="1" applyFill="1" applyBorder="1" applyAlignment="1" applyProtection="1">
      <alignment horizontal="left"/>
      <protection locked="0"/>
    </xf>
    <xf numFmtId="49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Protection="1">
      <protection locked="0"/>
    </xf>
    <xf numFmtId="0" fontId="2" fillId="13" borderId="1" xfId="0" applyFont="1" applyFill="1" applyBorder="1"/>
    <xf numFmtId="49" fontId="2" fillId="12" borderId="1" xfId="0" applyNumberFormat="1" applyFont="1" applyFill="1" applyBorder="1" applyAlignment="1">
      <alignment horizontal="center" vertical="center"/>
    </xf>
    <xf numFmtId="0" fontId="2" fillId="12" borderId="1" xfId="0" applyFont="1" applyFill="1" applyBorder="1"/>
    <xf numFmtId="0" fontId="2" fillId="16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 applyProtection="1">
      <alignment vertical="center" wrapText="1"/>
      <protection locked="0"/>
    </xf>
    <xf numFmtId="0" fontId="4" fillId="13" borderId="1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2" fontId="5" fillId="3" borderId="1" xfId="0" applyNumberFormat="1" applyFont="1" applyFill="1" applyBorder="1" applyAlignment="1" applyProtection="1">
      <alignment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0" fontId="48" fillId="0" borderId="1" xfId="0" applyFont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12" fillId="15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5" fillId="15" borderId="1" xfId="0" applyFont="1" applyFill="1" applyBorder="1" applyAlignment="1">
      <alignment horizontal="center" vertical="center"/>
    </xf>
    <xf numFmtId="49" fontId="4" fillId="13" borderId="1" xfId="0" applyNumberFormat="1" applyFont="1" applyFill="1" applyBorder="1" applyAlignment="1">
      <alignment horizontal="center"/>
    </xf>
    <xf numFmtId="0" fontId="8" fillId="15" borderId="1" xfId="0" applyFont="1" applyFill="1" applyBorder="1" applyProtection="1">
      <protection locked="0"/>
    </xf>
    <xf numFmtId="49" fontId="8" fillId="15" borderId="1" xfId="0" applyNumberFormat="1" applyFont="1" applyFill="1" applyBorder="1" applyProtection="1">
      <protection locked="0"/>
    </xf>
    <xf numFmtId="0" fontId="0" fillId="15" borderId="1" xfId="0" applyFill="1" applyBorder="1" applyProtection="1">
      <protection locked="0"/>
    </xf>
    <xf numFmtId="0" fontId="4" fillId="15" borderId="1" xfId="0" applyFont="1" applyFill="1" applyBorder="1" applyProtection="1">
      <protection locked="0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0" fillId="3" borderId="1" xfId="0" applyFill="1" applyBorder="1" applyProtection="1"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4" fillId="13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 applyProtection="1">
      <alignment horizontal="center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 applyProtection="1">
      <alignment horizontal="center"/>
      <protection locked="0"/>
    </xf>
    <xf numFmtId="0" fontId="0" fillId="12" borderId="1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1" fillId="12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3" fillId="16" borderId="1" xfId="0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4" fillId="17" borderId="1" xfId="0" applyFont="1" applyFill="1" applyBorder="1" applyAlignment="1">
      <alignment horizontal="center"/>
    </xf>
    <xf numFmtId="49" fontId="10" fillId="3" borderId="1" xfId="0" applyNumberFormat="1" applyFont="1" applyFill="1" applyBorder="1" applyProtection="1"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7" fillId="15" borderId="1" xfId="0" applyFont="1" applyFill="1" applyBorder="1" applyAlignment="1" applyProtection="1">
      <alignment horizontal="center" vertical="center"/>
      <protection locked="0"/>
    </xf>
    <xf numFmtId="49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/>
    <xf numFmtId="0" fontId="50" fillId="3" borderId="1" xfId="0" applyFont="1" applyFill="1" applyBorder="1" applyAlignment="1" applyProtection="1">
      <alignment horizontal="center" vertical="center"/>
      <protection locked="0"/>
    </xf>
    <xf numFmtId="0" fontId="10" fillId="15" borderId="1" xfId="0" applyFont="1" applyFill="1" applyBorder="1" applyAlignment="1" applyProtection="1">
      <alignment horizontal="center" vertical="center" wrapText="1"/>
      <protection locked="0"/>
    </xf>
    <xf numFmtId="0" fontId="17" fillId="3" borderId="3" xfId="0" applyFont="1" applyFill="1" applyBorder="1" applyAlignment="1" applyProtection="1">
      <alignment horizontal="center" vertical="center"/>
      <protection locked="0"/>
    </xf>
    <xf numFmtId="0" fontId="17" fillId="3" borderId="4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Protection="1">
      <protection locked="0"/>
    </xf>
    <xf numFmtId="0" fontId="17" fillId="3" borderId="3" xfId="0" applyFont="1" applyFill="1" applyBorder="1" applyProtection="1">
      <protection locked="0"/>
    </xf>
    <xf numFmtId="0" fontId="17" fillId="3" borderId="4" xfId="0" applyFont="1" applyFill="1" applyBorder="1" applyProtection="1">
      <protection locked="0"/>
    </xf>
    <xf numFmtId="0" fontId="17" fillId="15" borderId="1" xfId="0" applyFont="1" applyFill="1" applyBorder="1" applyProtection="1">
      <protection locked="0"/>
    </xf>
    <xf numFmtId="0" fontId="10" fillId="3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8" fillId="3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14" borderId="1" xfId="0" applyFont="1" applyFill="1" applyBorder="1" applyAlignment="1" applyProtection="1">
      <alignment vertical="center" wrapText="1"/>
      <protection locked="0"/>
    </xf>
    <xf numFmtId="0" fontId="5" fillId="14" borderId="1" xfId="0" applyFont="1" applyFill="1" applyBorder="1" applyAlignment="1" applyProtection="1">
      <alignment horizontal="center" vertical="center" wrapText="1"/>
      <protection locked="0"/>
    </xf>
    <xf numFmtId="0" fontId="48" fillId="14" borderId="1" xfId="0" applyFont="1" applyFill="1" applyBorder="1" applyAlignment="1" applyProtection="1">
      <alignment horizontal="center"/>
      <protection locked="0"/>
    </xf>
    <xf numFmtId="0" fontId="48" fillId="14" borderId="1" xfId="0" applyFont="1" applyFill="1" applyBorder="1" applyAlignment="1" applyProtection="1">
      <alignment horizontal="center" vertical="center"/>
      <protection locked="0"/>
    </xf>
    <xf numFmtId="0" fontId="2" fillId="18" borderId="1" xfId="0" applyFont="1" applyFill="1" applyBorder="1" applyAlignment="1" applyProtection="1">
      <alignment horizontal="center" vertical="center"/>
      <protection locked="0"/>
    </xf>
    <xf numFmtId="0" fontId="5" fillId="18" borderId="1" xfId="0" applyFont="1" applyFill="1" applyBorder="1" applyAlignment="1" applyProtection="1">
      <alignment horizontal="center" vertical="center"/>
      <protection locked="0"/>
    </xf>
    <xf numFmtId="0" fontId="5" fillId="13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18" borderId="1" xfId="0" applyFont="1" applyFill="1" applyBorder="1" applyAlignment="1" applyProtection="1">
      <alignment horizontal="center" vertical="center" wrapText="1"/>
      <protection locked="0"/>
    </xf>
    <xf numFmtId="0" fontId="42" fillId="3" borderId="1" xfId="0" applyFont="1" applyFill="1" applyBorder="1" applyAlignment="1" applyProtection="1">
      <alignment horizontal="center" vertical="center"/>
      <protection locked="0"/>
    </xf>
    <xf numFmtId="0" fontId="2" fillId="18" borderId="1" xfId="0" applyFont="1" applyFill="1" applyBorder="1" applyAlignment="1" applyProtection="1">
      <alignment horizontal="center"/>
      <protection locked="0"/>
    </xf>
    <xf numFmtId="0" fontId="2" fillId="18" borderId="1" xfId="0" applyFont="1" applyFill="1" applyBorder="1" applyAlignment="1" applyProtection="1">
      <alignment horizontal="left"/>
      <protection locked="0"/>
    </xf>
    <xf numFmtId="0" fontId="8" fillId="3" borderId="1" xfId="0" applyFont="1" applyFill="1" applyBorder="1" applyAlignment="1" applyProtection="1">
      <alignment horizontal="left"/>
      <protection locked="0"/>
    </xf>
    <xf numFmtId="0" fontId="12" fillId="3" borderId="1" xfId="0" quotePrefix="1" applyFont="1" applyFill="1" applyBorder="1" applyAlignment="1" applyProtection="1">
      <alignment horizontal="center" vertical="center"/>
      <protection locked="0"/>
    </xf>
    <xf numFmtId="0" fontId="51" fillId="3" borderId="1" xfId="0" applyFont="1" applyFill="1" applyBorder="1" applyAlignment="1" applyProtection="1">
      <alignment horizontal="center" vertical="center"/>
      <protection locked="0"/>
    </xf>
    <xf numFmtId="0" fontId="22" fillId="2" borderId="1" xfId="0" applyFont="1" applyFill="1" applyBorder="1" applyAlignment="1">
      <alignment horizontal="center"/>
    </xf>
    <xf numFmtId="0" fontId="5" fillId="19" borderId="1" xfId="0" applyFont="1" applyFill="1" applyBorder="1" applyAlignment="1">
      <alignment horizontal="center" vertical="center"/>
    </xf>
    <xf numFmtId="0" fontId="4" fillId="19" borderId="1" xfId="0" applyFont="1" applyFill="1" applyBorder="1" applyAlignment="1">
      <alignment horizontal="center" vertical="center" wrapText="1"/>
    </xf>
    <xf numFmtId="0" fontId="4" fillId="19" borderId="1" xfId="0" applyFont="1" applyFill="1" applyBorder="1" applyAlignment="1">
      <alignment horizontal="center"/>
    </xf>
    <xf numFmtId="0" fontId="5" fillId="19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/>
    </xf>
    <xf numFmtId="0" fontId="4" fillId="19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 wrapText="1"/>
    </xf>
    <xf numFmtId="0" fontId="4" fillId="0" borderId="1" xfId="0" applyFont="1" applyBorder="1"/>
    <xf numFmtId="0" fontId="12" fillId="0" borderId="1" xfId="0" applyFont="1" applyBorder="1" applyAlignment="1">
      <alignment horizontal="left" vertical="center"/>
    </xf>
    <xf numFmtId="0" fontId="4" fillId="18" borderId="1" xfId="0" applyFont="1" applyFill="1" applyBorder="1" applyAlignment="1">
      <alignment horizontal="center" vertical="center"/>
    </xf>
    <xf numFmtId="0" fontId="4" fillId="18" borderId="1" xfId="0" applyFont="1" applyFill="1" applyBorder="1" applyAlignment="1">
      <alignment horizontal="center" vertical="center" wrapText="1"/>
    </xf>
    <xf numFmtId="0" fontId="4" fillId="18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49" fontId="5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3" fillId="19" borderId="1" xfId="0" applyFont="1" applyFill="1" applyBorder="1" applyAlignment="1">
      <alignment horizontal="center"/>
    </xf>
    <xf numFmtId="49" fontId="5" fillId="19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49" fontId="5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4" fillId="18" borderId="1" xfId="0" applyFont="1" applyFill="1" applyBorder="1" applyAlignment="1">
      <alignment vertical="center" wrapText="1"/>
    </xf>
    <xf numFmtId="0" fontId="4" fillId="18" borderId="1" xfId="0" applyFont="1" applyFill="1" applyBorder="1"/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/>
    <xf numFmtId="0" fontId="5" fillId="3" borderId="1" xfId="0" applyFont="1" applyFill="1" applyBorder="1" applyAlignment="1">
      <alignment horizontal="left" vertical="top" wrapText="1"/>
    </xf>
    <xf numFmtId="0" fontId="19" fillId="0" borderId="1" xfId="0" applyFont="1" applyBorder="1" applyAlignment="1">
      <alignment wrapText="1"/>
    </xf>
    <xf numFmtId="0" fontId="52" fillId="3" borderId="1" xfId="0" applyFont="1" applyFill="1" applyBorder="1"/>
    <xf numFmtId="0" fontId="13" fillId="18" borderId="1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12" fillId="3" borderId="1" xfId="0" applyFont="1" applyFill="1" applyBorder="1" applyAlignment="1">
      <alignment horizontal="left" vertical="top" wrapText="1"/>
    </xf>
    <xf numFmtId="0" fontId="4" fillId="18" borderId="1" xfId="0" applyFont="1" applyFill="1" applyBorder="1" applyAlignment="1">
      <alignment horizontal="left" vertical="center" wrapText="1"/>
    </xf>
    <xf numFmtId="0" fontId="4" fillId="18" borderId="1" xfId="0" applyFont="1" applyFill="1" applyBorder="1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19" borderId="1" xfId="0" applyFont="1" applyFill="1" applyBorder="1" applyAlignment="1">
      <alignment horizontal="center" vertical="center" wrapText="1"/>
    </xf>
    <xf numFmtId="0" fontId="46" fillId="0" borderId="0" xfId="0" applyFont="1"/>
    <xf numFmtId="0" fontId="2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12" fillId="19" borderId="1" xfId="0" applyFont="1" applyFill="1" applyBorder="1" applyAlignment="1">
      <alignment horizontal="center" vertical="center" wrapText="1"/>
    </xf>
    <xf numFmtId="0" fontId="5" fillId="19" borderId="1" xfId="0" applyFont="1" applyFill="1" applyBorder="1"/>
    <xf numFmtId="0" fontId="5" fillId="18" borderId="1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3" fillId="0" borderId="0" xfId="0" applyFont="1" applyAlignment="1">
      <alignment vertical="center" wrapText="1"/>
    </xf>
    <xf numFmtId="0" fontId="12" fillId="19" borderId="1" xfId="0" applyFont="1" applyFill="1" applyBorder="1" applyAlignment="1">
      <alignment horizontal="left" vertical="center" wrapText="1"/>
    </xf>
    <xf numFmtId="0" fontId="0" fillId="19" borderId="1" xfId="0" applyFill="1" applyBorder="1"/>
    <xf numFmtId="0" fontId="12" fillId="19" borderId="1" xfId="0" applyFont="1" applyFill="1" applyBorder="1"/>
    <xf numFmtId="0" fontId="0" fillId="3" borderId="1" xfId="0" applyFill="1" applyBorder="1"/>
    <xf numFmtId="0" fontId="7" fillId="19" borderId="1" xfId="0" applyFont="1" applyFill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3" fillId="18" borderId="1" xfId="0" applyFont="1" applyFill="1" applyBorder="1" applyAlignment="1">
      <alignment horizontal="left" vertical="center" wrapText="1"/>
    </xf>
    <xf numFmtId="0" fontId="9" fillId="18" borderId="1" xfId="0" applyFont="1" applyFill="1" applyBorder="1" applyAlignment="1">
      <alignment horizontal="center" vertical="center" wrapText="1"/>
    </xf>
    <xf numFmtId="0" fontId="9" fillId="18" borderId="1" xfId="0" applyFont="1" applyFill="1" applyBorder="1"/>
    <xf numFmtId="0" fontId="46" fillId="18" borderId="1" xfId="0" applyFont="1" applyFill="1" applyBorder="1"/>
    <xf numFmtId="0" fontId="6" fillId="0" borderId="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left" vertical="center" wrapText="1"/>
    </xf>
    <xf numFmtId="0" fontId="53" fillId="19" borderId="1" xfId="0" applyFont="1" applyFill="1" applyBorder="1"/>
    <xf numFmtId="0" fontId="46" fillId="19" borderId="1" xfId="0" applyFont="1" applyFill="1" applyBorder="1"/>
    <xf numFmtId="0" fontId="53" fillId="19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center"/>
    </xf>
    <xf numFmtId="0" fontId="2" fillId="8" borderId="1" xfId="0" applyNumberFormat="1" applyFont="1" applyFill="1" applyBorder="1" applyAlignment="1">
      <alignment horizontal="center" vertical="center"/>
    </xf>
    <xf numFmtId="49" fontId="8" fillId="0" borderId="0" xfId="0" applyNumberFormat="1" applyFont="1"/>
    <xf numFmtId="49" fontId="24" fillId="9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2" fillId="18" borderId="1" xfId="0" applyNumberFormat="1" applyFont="1" applyFill="1" applyBorder="1" applyAlignment="1" applyProtection="1">
      <alignment horizontal="center" vertical="center"/>
      <protection locked="0"/>
    </xf>
    <xf numFmtId="0" fontId="5" fillId="18" borderId="1" xfId="0" applyFont="1" applyFill="1" applyBorder="1" applyAlignment="1" applyProtection="1">
      <alignment horizontal="center" vertical="center"/>
    </xf>
    <xf numFmtId="0" fontId="5" fillId="13" borderId="1" xfId="0" applyFont="1" applyFill="1" applyBorder="1" applyAlignment="1" applyProtection="1">
      <alignment horizontal="center" vertical="center"/>
    </xf>
    <xf numFmtId="0" fontId="15" fillId="13" borderId="1" xfId="0" applyFont="1" applyFill="1" applyBorder="1" applyAlignment="1" applyProtection="1">
      <alignment horizontal="center" vertical="center"/>
    </xf>
    <xf numFmtId="0" fontId="5" fillId="13" borderId="1" xfId="0" applyNumberFormat="1" applyFont="1" applyFill="1" applyBorder="1" applyAlignment="1">
      <alignment horizontal="center" vertical="center"/>
    </xf>
    <xf numFmtId="0" fontId="4" fillId="13" borderId="1" xfId="0" applyFont="1" applyFill="1" applyBorder="1" applyAlignment="1" applyProtection="1">
      <alignment horizontal="center" vertical="center" wrapText="1"/>
    </xf>
    <xf numFmtId="0" fontId="2" fillId="13" borderId="1" xfId="0" applyNumberFormat="1" applyFont="1" applyFill="1" applyBorder="1" applyAlignment="1">
      <alignment horizontal="center" vertical="center"/>
    </xf>
    <xf numFmtId="0" fontId="49" fillId="16" borderId="1" xfId="0" applyNumberFormat="1" applyFont="1" applyFill="1" applyBorder="1" applyAlignment="1">
      <alignment horizontal="center" vertical="center"/>
    </xf>
    <xf numFmtId="0" fontId="12" fillId="0" borderId="0" xfId="0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0" fillId="0" borderId="0" xfId="0"/>
    <xf numFmtId="0" fontId="0" fillId="0" borderId="0" xfId="0"/>
    <xf numFmtId="0" fontId="2" fillId="0" borderId="0" xfId="0" applyFont="1"/>
    <xf numFmtId="0" fontId="54" fillId="0" borderId="0" xfId="0" applyFont="1"/>
    <xf numFmtId="0" fontId="54" fillId="0" borderId="0" xfId="0" applyFont="1" applyProtection="1">
      <protection locked="0"/>
    </xf>
    <xf numFmtId="0" fontId="56" fillId="2" borderId="1" xfId="0" applyFont="1" applyFill="1" applyBorder="1" applyAlignment="1">
      <alignment vertical="center" wrapText="1"/>
    </xf>
    <xf numFmtId="0" fontId="55" fillId="2" borderId="1" xfId="0" applyFont="1" applyFill="1" applyBorder="1" applyAlignment="1">
      <alignment horizontal="center" vertical="center" textRotation="90" wrapText="1"/>
    </xf>
    <xf numFmtId="0" fontId="55" fillId="2" borderId="1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/>
    </xf>
    <xf numFmtId="0" fontId="55" fillId="18" borderId="1" xfId="0" applyFont="1" applyFill="1" applyBorder="1" applyAlignment="1">
      <alignment horizontal="center" vertical="center" wrapText="1"/>
    </xf>
    <xf numFmtId="0" fontId="55" fillId="18" borderId="1" xfId="0" applyFont="1" applyFill="1" applyBorder="1" applyAlignment="1">
      <alignment vertical="center" wrapText="1"/>
    </xf>
    <xf numFmtId="0" fontId="57" fillId="18" borderId="1" xfId="0" applyFont="1" applyFill="1" applyBorder="1" applyAlignment="1">
      <alignment horizontal="center" vertical="center" wrapText="1"/>
    </xf>
    <xf numFmtId="0" fontId="55" fillId="3" borderId="1" xfId="0" applyFont="1" applyFill="1" applyBorder="1" applyAlignment="1">
      <alignment horizontal="center" vertical="center"/>
    </xf>
    <xf numFmtId="0" fontId="58" fillId="3" borderId="1" xfId="0" applyFont="1" applyFill="1" applyBorder="1" applyAlignment="1">
      <alignment vertical="center"/>
    </xf>
    <xf numFmtId="0" fontId="58" fillId="3" borderId="1" xfId="0" applyFont="1" applyFill="1" applyBorder="1" applyAlignment="1">
      <alignment horizontal="center" vertical="center"/>
    </xf>
    <xf numFmtId="0" fontId="59" fillId="3" borderId="1" xfId="0" applyFont="1" applyFill="1" applyBorder="1" applyAlignment="1">
      <alignment horizontal="center" vertical="center" wrapText="1"/>
    </xf>
    <xf numFmtId="0" fontId="60" fillId="3" borderId="1" xfId="0" applyFont="1" applyFill="1" applyBorder="1" applyAlignment="1">
      <alignment horizontal="center" vertical="center"/>
    </xf>
    <xf numFmtId="0" fontId="60" fillId="3" borderId="1" xfId="0" applyFont="1" applyFill="1" applyBorder="1"/>
    <xf numFmtId="0" fontId="58" fillId="3" borderId="1" xfId="0" applyFont="1" applyFill="1" applyBorder="1"/>
    <xf numFmtId="0" fontId="56" fillId="3" borderId="1" xfId="0" applyFont="1" applyFill="1" applyBorder="1" applyAlignment="1" applyProtection="1">
      <alignment horizontal="center" vertical="center"/>
      <protection locked="0"/>
    </xf>
    <xf numFmtId="0" fontId="56" fillId="3" borderId="1" xfId="0" applyFont="1" applyFill="1" applyBorder="1" applyAlignment="1" applyProtection="1">
      <alignment vertical="center"/>
      <protection locked="0"/>
    </xf>
    <xf numFmtId="0" fontId="58" fillId="3" borderId="1" xfId="0" applyFont="1" applyFill="1" applyBorder="1" applyAlignment="1" applyProtection="1">
      <alignment horizontal="center" vertical="center"/>
      <protection locked="0"/>
    </xf>
    <xf numFmtId="0" fontId="57" fillId="3" borderId="1" xfId="0" applyFont="1" applyFill="1" applyBorder="1" applyAlignment="1">
      <alignment horizontal="center" vertical="center"/>
    </xf>
    <xf numFmtId="0" fontId="55" fillId="3" borderId="1" xfId="0" applyFont="1" applyFill="1" applyBorder="1" applyAlignment="1" applyProtection="1">
      <alignment horizontal="center"/>
      <protection locked="0"/>
    </xf>
    <xf numFmtId="0" fontId="55" fillId="3" borderId="1" xfId="0" applyFont="1" applyFill="1" applyBorder="1" applyAlignment="1" applyProtection="1">
      <alignment horizontal="center" vertical="center"/>
      <protection locked="0"/>
    </xf>
    <xf numFmtId="0" fontId="55" fillId="3" borderId="1" xfId="0" applyFont="1" applyFill="1" applyBorder="1" applyProtection="1">
      <protection locked="0"/>
    </xf>
    <xf numFmtId="0" fontId="55" fillId="0" borderId="1" xfId="0" applyFont="1" applyBorder="1" applyAlignment="1">
      <alignment horizontal="center" vertical="center"/>
    </xf>
    <xf numFmtId="0" fontId="55" fillId="18" borderId="1" xfId="0" applyFont="1" applyFill="1" applyBorder="1" applyAlignment="1">
      <alignment horizontal="center" vertical="center"/>
    </xf>
    <xf numFmtId="0" fontId="56" fillId="3" borderId="1" xfId="0" applyFont="1" applyFill="1" applyBorder="1" applyAlignment="1">
      <alignment vertical="center"/>
    </xf>
    <xf numFmtId="0" fontId="56" fillId="3" borderId="1" xfId="0" applyFont="1" applyFill="1" applyBorder="1" applyAlignment="1">
      <alignment horizontal="center" vertical="center"/>
    </xf>
    <xf numFmtId="0" fontId="55" fillId="3" borderId="1" xfId="0" applyFont="1" applyFill="1" applyBorder="1"/>
    <xf numFmtId="0" fontId="58" fillId="3" borderId="1" xfId="0" applyFont="1" applyFill="1" applyBorder="1" applyAlignment="1" applyProtection="1">
      <alignment vertical="center"/>
      <protection locked="0"/>
    </xf>
    <xf numFmtId="0" fontId="57" fillId="3" borderId="1" xfId="0" applyFont="1" applyFill="1" applyBorder="1" applyAlignment="1" applyProtection="1">
      <alignment horizontal="center" vertical="center"/>
    </xf>
    <xf numFmtId="0" fontId="56" fillId="3" borderId="1" xfId="0" applyFont="1" applyFill="1" applyBorder="1" applyAlignment="1" applyProtection="1">
      <alignment vertical="center" wrapText="1"/>
      <protection locked="0"/>
    </xf>
    <xf numFmtId="0" fontId="56" fillId="3" borderId="1" xfId="0" applyFont="1" applyFill="1" applyBorder="1" applyAlignment="1" applyProtection="1">
      <alignment horizontal="center" vertical="center" wrapText="1"/>
      <protection locked="0"/>
    </xf>
    <xf numFmtId="0" fontId="58" fillId="3" borderId="1" xfId="0" applyFont="1" applyFill="1" applyBorder="1" applyAlignment="1" applyProtection="1">
      <alignment vertical="center" wrapText="1"/>
      <protection locked="0"/>
    </xf>
    <xf numFmtId="0" fontId="55" fillId="18" borderId="1" xfId="0" applyFont="1" applyFill="1" applyBorder="1" applyAlignment="1" applyProtection="1">
      <alignment horizontal="center" vertical="center"/>
      <protection locked="0"/>
    </xf>
    <xf numFmtId="0" fontId="55" fillId="18" borderId="1" xfId="0" applyFont="1" applyFill="1" applyBorder="1" applyAlignment="1" applyProtection="1">
      <alignment vertical="center" wrapText="1"/>
      <protection locked="0"/>
    </xf>
    <xf numFmtId="0" fontId="55" fillId="18" borderId="1" xfId="0" applyFont="1" applyFill="1" applyBorder="1" applyAlignment="1" applyProtection="1">
      <alignment horizontal="center" vertical="center" wrapText="1"/>
      <protection locked="0"/>
    </xf>
    <xf numFmtId="0" fontId="60" fillId="18" borderId="1" xfId="0" applyFont="1" applyFill="1" applyBorder="1" applyAlignment="1" applyProtection="1">
      <alignment vertical="center" wrapText="1"/>
      <protection locked="0"/>
    </xf>
    <xf numFmtId="0" fontId="61" fillId="18" borderId="1" xfId="0" applyFont="1" applyFill="1" applyBorder="1" applyAlignment="1">
      <alignment horizontal="center" vertical="center"/>
    </xf>
    <xf numFmtId="0" fontId="57" fillId="18" borderId="1" xfId="0" applyFont="1" applyFill="1" applyBorder="1" applyAlignment="1">
      <alignment horizontal="center" vertical="center"/>
    </xf>
    <xf numFmtId="0" fontId="57" fillId="18" borderId="1" xfId="0" applyFont="1" applyFill="1" applyBorder="1" applyAlignment="1" applyProtection="1">
      <alignment horizontal="center" vertical="center"/>
    </xf>
    <xf numFmtId="0" fontId="55" fillId="3" borderId="1" xfId="0" applyFont="1" applyFill="1" applyBorder="1" applyAlignment="1">
      <alignment vertical="center"/>
    </xf>
    <xf numFmtId="0" fontId="55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2" fillId="12" borderId="1" xfId="0" applyFont="1" applyFill="1" applyBorder="1" applyAlignment="1">
      <alignment horizontal="center" vertical="center"/>
    </xf>
    <xf numFmtId="0" fontId="22" fillId="12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9" fillId="2" borderId="14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39" fillId="11" borderId="1" xfId="0" applyFont="1" applyFill="1" applyBorder="1" applyAlignment="1">
      <alignment horizontal="center" vertical="center" wrapText="1"/>
    </xf>
    <xf numFmtId="0" fontId="10" fillId="20" borderId="1" xfId="0" applyFont="1" applyFill="1" applyBorder="1" applyAlignment="1">
      <alignment horizontal="center" vertical="center"/>
    </xf>
    <xf numFmtId="0" fontId="8" fillId="20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14" borderId="1" xfId="0" applyFont="1" applyFill="1" applyBorder="1" applyAlignment="1" applyProtection="1">
      <alignment horizontal="center" vertical="center" textRotation="90"/>
      <protection locked="0"/>
    </xf>
    <xf numFmtId="0" fontId="2" fillId="14" borderId="1" xfId="0" applyFont="1" applyFill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/>
      <protection locked="0"/>
    </xf>
    <xf numFmtId="0" fontId="2" fillId="14" borderId="1" xfId="0" applyFont="1" applyFill="1" applyBorder="1" applyAlignment="1" applyProtection="1">
      <alignment horizontal="center" vertical="center" textRotation="90"/>
    </xf>
    <xf numFmtId="0" fontId="2" fillId="14" borderId="1" xfId="0" applyFont="1" applyFill="1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 applyProtection="1">
      <alignment horizontal="center" vertical="center" textRotation="90" wrapText="1"/>
      <protection locked="0"/>
    </xf>
    <xf numFmtId="0" fontId="0" fillId="14" borderId="1" xfId="0" applyFill="1" applyBorder="1" applyAlignment="1" applyProtection="1">
      <alignment horizontal="center"/>
      <protection locked="0"/>
    </xf>
    <xf numFmtId="0" fontId="5" fillId="14" borderId="1" xfId="0" applyFont="1" applyFill="1" applyBorder="1" applyAlignment="1" applyProtection="1">
      <alignment horizontal="center" vertical="center"/>
      <protection locked="0"/>
    </xf>
    <xf numFmtId="0" fontId="5" fillId="14" borderId="1" xfId="0" applyFont="1" applyFill="1" applyBorder="1" applyAlignment="1" applyProtection="1">
      <alignment horizontal="center" vertical="center" wrapText="1"/>
      <protection locked="0"/>
    </xf>
    <xf numFmtId="0" fontId="5" fillId="14" borderId="1" xfId="0" applyFont="1" applyFill="1" applyBorder="1" applyAlignment="1" applyProtection="1">
      <alignment horizontal="center" vertical="center" textRotation="90" wrapText="1"/>
      <protection locked="0"/>
    </xf>
    <xf numFmtId="0" fontId="5" fillId="14" borderId="1" xfId="0" applyFont="1" applyFill="1" applyBorder="1" applyAlignment="1" applyProtection="1">
      <alignment horizontal="center" vertical="center" textRotation="90"/>
      <protection locked="0"/>
    </xf>
    <xf numFmtId="0" fontId="2" fillId="14" borderId="2" xfId="0" applyFont="1" applyFill="1" applyBorder="1" applyAlignment="1" applyProtection="1">
      <alignment horizontal="center" vertical="center" wrapText="1"/>
      <protection locked="0"/>
    </xf>
    <xf numFmtId="0" fontId="2" fillId="14" borderId="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 applyProtection="1">
      <alignment horizontal="center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3" fillId="2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9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55" fillId="0" borderId="0" xfId="0" applyFont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horizontal="right"/>
      <protection locked="0"/>
    </xf>
    <xf numFmtId="0" fontId="55" fillId="2" borderId="1" xfId="0" applyFont="1" applyFill="1" applyBorder="1" applyAlignment="1">
      <alignment horizontal="center" vertical="center" wrapText="1"/>
    </xf>
    <xf numFmtId="0" fontId="55" fillId="2" borderId="1" xfId="0" applyFont="1" applyFill="1" applyBorder="1" applyAlignment="1">
      <alignment horizontal="center" textRotation="90"/>
    </xf>
    <xf numFmtId="0" fontId="56" fillId="2" borderId="1" xfId="0" applyFont="1" applyFill="1" applyBorder="1" applyAlignment="1">
      <alignment horizontal="left" vertical="center" wrapText="1"/>
    </xf>
    <xf numFmtId="0" fontId="55" fillId="2" borderId="1" xfId="0" applyFont="1" applyFill="1" applyBorder="1" applyAlignment="1">
      <alignment horizontal="center" wrapText="1"/>
    </xf>
    <xf numFmtId="0" fontId="55" fillId="2" borderId="2" xfId="0" applyFont="1" applyFill="1" applyBorder="1" applyAlignment="1">
      <alignment horizontal="center" vertical="center"/>
    </xf>
    <xf numFmtId="0" fontId="55" fillId="2" borderId="5" xfId="0" applyFont="1" applyFill="1" applyBorder="1" applyAlignment="1">
      <alignment horizontal="center" vertical="center"/>
    </xf>
    <xf numFmtId="0" fontId="55" fillId="2" borderId="1" xfId="0" applyFont="1" applyFill="1" applyBorder="1" applyAlignment="1">
      <alignment horizontal="center" textRotation="90" wrapText="1"/>
    </xf>
    <xf numFmtId="0" fontId="62" fillId="0" borderId="0" xfId="0" applyFont="1" applyAlignment="1" applyProtection="1">
      <alignment horizontal="center" vertical="center" wrapText="1"/>
      <protection locked="0"/>
    </xf>
    <xf numFmtId="0" fontId="55" fillId="2" borderId="1" xfId="0" applyFont="1" applyFill="1" applyBorder="1" applyAlignment="1">
      <alignment horizontal="center" vertical="center" textRotation="90" wrapText="1"/>
    </xf>
    <xf numFmtId="0" fontId="3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center" vertical="center" wrapText="1"/>
    </xf>
    <xf numFmtId="0" fontId="45" fillId="0" borderId="0" xfId="0" applyFont="1" applyBorder="1" applyAlignment="1">
      <alignment horizontal="center" vertical="center" wrapText="1"/>
    </xf>
    <xf numFmtId="0" fontId="45" fillId="20" borderId="2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6" fillId="0" borderId="2" xfId="4" applyFill="1" applyBorder="1" applyAlignment="1">
      <alignment horizontal="center" vertical="center" wrapText="1"/>
    </xf>
    <xf numFmtId="0" fontId="26" fillId="0" borderId="5" xfId="4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indent="1"/>
    </xf>
    <xf numFmtId="0" fontId="37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/>
    </xf>
    <xf numFmtId="0" fontId="39" fillId="2" borderId="30" xfId="0" applyFont="1" applyFill="1" applyBorder="1" applyAlignment="1">
      <alignment horizontal="center" vertical="center" wrapText="1"/>
    </xf>
    <xf numFmtId="0" fontId="39" fillId="2" borderId="31" xfId="0" applyFont="1" applyFill="1" applyBorder="1" applyAlignment="1">
      <alignment horizontal="center" vertical="center" wrapText="1"/>
    </xf>
    <xf numFmtId="0" fontId="39" fillId="11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2" fillId="2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9" fillId="2" borderId="12" xfId="0" applyFont="1" applyFill="1" applyBorder="1" applyAlignment="1">
      <alignment horizontal="center" vertical="center" wrapText="1"/>
    </xf>
    <xf numFmtId="0" fontId="39" fillId="2" borderId="13" xfId="0" applyFont="1" applyFill="1" applyBorder="1" applyAlignment="1">
      <alignment horizontal="center" vertical="center" wrapText="1"/>
    </xf>
    <xf numFmtId="0" fontId="39" fillId="2" borderId="14" xfId="0" applyFont="1" applyFill="1" applyBorder="1" applyAlignment="1">
      <alignment horizontal="center" vertical="center" wrapText="1"/>
    </xf>
    <xf numFmtId="0" fontId="39" fillId="2" borderId="10" xfId="0" applyFont="1" applyFill="1" applyBorder="1" applyAlignment="1">
      <alignment horizontal="center" vertical="center" wrapText="1"/>
    </xf>
    <xf numFmtId="0" fontId="39" fillId="2" borderId="15" xfId="0" applyFont="1" applyFill="1" applyBorder="1" applyAlignment="1">
      <alignment horizontal="center" vertical="center" wrapText="1"/>
    </xf>
    <xf numFmtId="0" fontId="39" fillId="11" borderId="12" xfId="0" applyFont="1" applyFill="1" applyBorder="1" applyAlignment="1">
      <alignment horizontal="center" vertical="center" wrapText="1"/>
    </xf>
    <xf numFmtId="0" fontId="39" fillId="11" borderId="14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12" borderId="3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/>
    </xf>
    <xf numFmtId="0" fontId="5" fillId="11" borderId="22" xfId="0" applyFont="1" applyFill="1" applyBorder="1" applyAlignment="1">
      <alignment horizontal="center" vertical="center" wrapText="1"/>
    </xf>
    <xf numFmtId="0" fontId="5" fillId="11" borderId="23" xfId="0" applyFont="1" applyFill="1" applyBorder="1" applyAlignment="1">
      <alignment horizontal="center" vertical="center" wrapText="1"/>
    </xf>
    <xf numFmtId="0" fontId="5" fillId="11" borderId="24" xfId="0" applyFont="1" applyFill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5" fillId="11" borderId="12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12" fillId="0" borderId="3" xfId="1" applyNumberFormat="1" applyFont="1" applyBorder="1" applyAlignment="1">
      <alignment horizontal="center" vertical="center" wrapText="1"/>
    </xf>
    <xf numFmtId="0" fontId="12" fillId="0" borderId="4" xfId="1" applyNumberFormat="1" applyFont="1" applyBorder="1" applyAlignment="1">
      <alignment horizontal="center" vertical="center" wrapText="1"/>
    </xf>
    <xf numFmtId="0" fontId="6" fillId="11" borderId="12" xfId="0" applyFont="1" applyFill="1" applyBorder="1" applyAlignment="1">
      <alignment horizontal="center" vertical="center" wrapText="1"/>
    </xf>
    <xf numFmtId="0" fontId="6" fillId="11" borderId="1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textRotation="90" wrapText="1"/>
    </xf>
    <xf numFmtId="0" fontId="5" fillId="2" borderId="17" xfId="0" applyFont="1" applyFill="1" applyBorder="1" applyAlignment="1">
      <alignment horizontal="center" vertical="center" textRotation="90" wrapText="1"/>
    </xf>
    <xf numFmtId="0" fontId="5" fillId="2" borderId="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11" borderId="30" xfId="0" applyFont="1" applyFill="1" applyBorder="1" applyAlignment="1">
      <alignment horizontal="center" vertical="center" textRotation="90" wrapText="1"/>
    </xf>
    <xf numFmtId="0" fontId="5" fillId="11" borderId="11" xfId="0" applyFont="1" applyFill="1" applyBorder="1" applyAlignment="1">
      <alignment horizontal="center" vertical="center" textRotation="90" wrapText="1"/>
    </xf>
    <xf numFmtId="0" fontId="5" fillId="11" borderId="22" xfId="0" applyFont="1" applyFill="1" applyBorder="1" applyAlignment="1">
      <alignment horizontal="center" vertical="center" textRotation="90" wrapText="1"/>
    </xf>
    <xf numFmtId="0" fontId="5" fillId="11" borderId="24" xfId="0" applyFont="1" applyFill="1" applyBorder="1" applyAlignment="1">
      <alignment horizontal="center" vertical="center" textRotation="90" wrapText="1"/>
    </xf>
    <xf numFmtId="0" fontId="6" fillId="11" borderId="30" xfId="0" applyFont="1" applyFill="1" applyBorder="1" applyAlignment="1">
      <alignment horizontal="center" vertical="center" textRotation="90" wrapText="1"/>
    </xf>
    <xf numFmtId="0" fontId="6" fillId="11" borderId="11" xfId="0" applyFont="1" applyFill="1" applyBorder="1" applyAlignment="1">
      <alignment horizontal="center" vertical="center" textRotation="90" wrapText="1"/>
    </xf>
    <xf numFmtId="0" fontId="6" fillId="11" borderId="22" xfId="0" applyFont="1" applyFill="1" applyBorder="1" applyAlignment="1">
      <alignment horizontal="center" vertical="center" textRotation="90" wrapText="1"/>
    </xf>
    <xf numFmtId="0" fontId="6" fillId="11" borderId="24" xfId="0" applyFont="1" applyFill="1" applyBorder="1" applyAlignment="1">
      <alignment horizontal="center" vertical="center" textRotation="90" wrapText="1"/>
    </xf>
  </cellXfs>
  <cellStyles count="144">
    <cellStyle name="Акцент3" xfId="2" builtinId="37"/>
    <cellStyle name="Гиперссылка" xfId="4" builtinId="8"/>
    <cellStyle name="Гиперссылка 2" xfId="5"/>
    <cellStyle name="Гиперссылка 2 2" xfId="11"/>
    <cellStyle name="Гиперссылка 2 3" xfId="14"/>
    <cellStyle name="Гиперссылка 3" xfId="10"/>
    <cellStyle name="Обычный" xfId="0" builtinId="0"/>
    <cellStyle name="Обычный 2" xfId="12"/>
    <cellStyle name="Обычный 2 2" xfId="8"/>
    <cellStyle name="Обычный 3" xfId="13"/>
    <cellStyle name="Обычный 4" xfId="3"/>
    <cellStyle name="Обычный 4 2" xfId="33"/>
    <cellStyle name="Обычный 5" xfId="6"/>
    <cellStyle name="Обычный 8" xfId="17"/>
    <cellStyle name="Финансовый" xfId="1" builtinId="3"/>
    <cellStyle name="Финансовый [0] 2" xfId="22"/>
    <cellStyle name="Финансовый 10" xfId="30"/>
    <cellStyle name="Финансовый 11" xfId="31"/>
    <cellStyle name="Финансовый 12" xfId="32"/>
    <cellStyle name="Финансовый 13" xfId="37"/>
    <cellStyle name="Финансовый 14" xfId="38"/>
    <cellStyle name="Финансовый 15" xfId="34"/>
    <cellStyle name="Финансовый 16" xfId="41"/>
    <cellStyle name="Финансовый 16 2" xfId="76"/>
    <cellStyle name="Финансовый 16 2 2" xfId="129"/>
    <cellStyle name="Финансовый 16 3" xfId="99"/>
    <cellStyle name="Финансовый 17" xfId="39"/>
    <cellStyle name="Финансовый 17 2" xfId="74"/>
    <cellStyle name="Финансовый 17 2 2" xfId="127"/>
    <cellStyle name="Финансовый 17 3" xfId="97"/>
    <cellStyle name="Финансовый 18" xfId="40"/>
    <cellStyle name="Финансовый 18 2" xfId="75"/>
    <cellStyle name="Финансовый 18 2 2" xfId="128"/>
    <cellStyle name="Финансовый 18 3" xfId="98"/>
    <cellStyle name="Финансовый 19" xfId="44"/>
    <cellStyle name="Финансовый 2" xfId="9"/>
    <cellStyle name="Финансовый 2 2" xfId="16"/>
    <cellStyle name="Финансовый 2 2 2" xfId="23"/>
    <cellStyle name="Финансовый 2 3" xfId="19"/>
    <cellStyle name="Финансовый 2 3 2" xfId="24"/>
    <cellStyle name="Финансовый 2 4" xfId="20"/>
    <cellStyle name="Финансовый 2 5" xfId="18"/>
    <cellStyle name="Финансовый 2 5 2" xfId="35"/>
    <cellStyle name="Финансовый 2 5 2 2" xfId="72"/>
    <cellStyle name="Финансовый 2 5 2 2 2" xfId="125"/>
    <cellStyle name="Финансовый 2 5 2 3" xfId="95"/>
    <cellStyle name="Финансовый 2 5 3" xfId="58"/>
    <cellStyle name="Финансовый 2 5 3 2" xfId="88"/>
    <cellStyle name="Финансовый 2 5 3 2 2" xfId="141"/>
    <cellStyle name="Финансовый 2 5 3 3" xfId="111"/>
    <cellStyle name="Финансовый 2 5 4" xfId="64"/>
    <cellStyle name="Финансовый 2 5 4 2" xfId="117"/>
    <cellStyle name="Финансовый 2 5 5" xfId="69"/>
    <cellStyle name="Финансовый 2 5 5 2" xfId="122"/>
    <cellStyle name="Финансовый 2 5 6" xfId="92"/>
    <cellStyle name="Финансовый 2 6" xfId="60"/>
    <cellStyle name="Финансовый 2 6 2" xfId="113"/>
    <cellStyle name="Финансовый 2 7" xfId="62"/>
    <cellStyle name="Финансовый 2 7 2" xfId="115"/>
    <cellStyle name="Финансовый 20" xfId="43"/>
    <cellStyle name="Финансовый 21" xfId="45"/>
    <cellStyle name="Финансовый 22" xfId="46"/>
    <cellStyle name="Финансовый 22 2" xfId="78"/>
    <cellStyle name="Финансовый 22 2 2" xfId="131"/>
    <cellStyle name="Финансовый 22 3" xfId="101"/>
    <cellStyle name="Финансовый 23" xfId="49"/>
    <cellStyle name="Финансовый 23 2" xfId="81"/>
    <cellStyle name="Финансовый 23 2 2" xfId="134"/>
    <cellStyle name="Финансовый 23 3" xfId="104"/>
    <cellStyle name="Финансовый 24" xfId="47"/>
    <cellStyle name="Финансовый 24 2" xfId="79"/>
    <cellStyle name="Финансовый 24 2 2" xfId="132"/>
    <cellStyle name="Финансовый 24 3" xfId="102"/>
    <cellStyle name="Финансовый 25" xfId="50"/>
    <cellStyle name="Финансовый 25 2" xfId="82"/>
    <cellStyle name="Финансовый 25 2 2" xfId="135"/>
    <cellStyle name="Финансовый 25 3" xfId="105"/>
    <cellStyle name="Финансовый 26" xfId="42"/>
    <cellStyle name="Финансовый 26 2" xfId="77"/>
    <cellStyle name="Финансовый 26 2 2" xfId="130"/>
    <cellStyle name="Финансовый 26 3" xfId="100"/>
    <cellStyle name="Финансовый 27" xfId="48"/>
    <cellStyle name="Финансовый 27 2" xfId="80"/>
    <cellStyle name="Финансовый 27 2 2" xfId="133"/>
    <cellStyle name="Финансовый 27 3" xfId="103"/>
    <cellStyle name="Финансовый 28" xfId="52"/>
    <cellStyle name="Финансовый 28 2" xfId="84"/>
    <cellStyle name="Финансовый 28 2 2" xfId="137"/>
    <cellStyle name="Финансовый 28 3" xfId="107"/>
    <cellStyle name="Финансовый 29" xfId="51"/>
    <cellStyle name="Финансовый 29 2" xfId="83"/>
    <cellStyle name="Финансовый 29 2 2" xfId="136"/>
    <cellStyle name="Финансовый 29 3" xfId="106"/>
    <cellStyle name="Финансовый 3" xfId="15"/>
    <cellStyle name="Финансовый 3 2" xfId="21"/>
    <cellStyle name="Финансовый 3 2 2" xfId="36"/>
    <cellStyle name="Финансовый 3 2 2 2" xfId="73"/>
    <cellStyle name="Финансовый 3 2 2 2 2" xfId="126"/>
    <cellStyle name="Финансовый 3 2 2 3" xfId="96"/>
    <cellStyle name="Финансовый 3 2 3" xfId="56"/>
    <cellStyle name="Финансовый 3 2 3 2" xfId="86"/>
    <cellStyle name="Финансовый 3 2 3 2 2" xfId="139"/>
    <cellStyle name="Финансовый 3 2 3 3" xfId="109"/>
    <cellStyle name="Финансовый 3 2 4" xfId="65"/>
    <cellStyle name="Финансовый 3 2 4 2" xfId="118"/>
    <cellStyle name="Финансовый 3 2 5" xfId="70"/>
    <cellStyle name="Финансовый 3 2 5 2" xfId="123"/>
    <cellStyle name="Финансовый 3 2 6" xfId="93"/>
    <cellStyle name="Финансовый 3 3" xfId="61"/>
    <cellStyle name="Финансовый 3 3 2" xfId="114"/>
    <cellStyle name="Финансовый 3 4" xfId="63"/>
    <cellStyle name="Финансовый 3 4 2" xfId="116"/>
    <cellStyle name="Финансовый 30" xfId="54"/>
    <cellStyle name="Финансовый 31" xfId="53"/>
    <cellStyle name="Финансовый 32" xfId="57"/>
    <cellStyle name="Финансовый 32 2" xfId="87"/>
    <cellStyle name="Финансовый 32 2 2" xfId="140"/>
    <cellStyle name="Финансовый 32 3" xfId="110"/>
    <cellStyle name="Финансовый 33" xfId="59"/>
    <cellStyle name="Финансовый 33 2" xfId="89"/>
    <cellStyle name="Финансовый 33 2 2" xfId="142"/>
    <cellStyle name="Финансовый 33 3" xfId="112"/>
    <cellStyle name="Финансовый 34" xfId="55"/>
    <cellStyle name="Финансовый 34 2" xfId="85"/>
    <cellStyle name="Финансовый 34 2 2" xfId="138"/>
    <cellStyle name="Финансовый 34 3" xfId="108"/>
    <cellStyle name="Финансовый 35" xfId="66"/>
    <cellStyle name="Финансовый 35 2" xfId="119"/>
    <cellStyle name="Финансовый 36" xfId="71"/>
    <cellStyle name="Финансовый 36 2" xfId="124"/>
    <cellStyle name="Финансовый 37" xfId="67"/>
    <cellStyle name="Финансовый 37 2" xfId="120"/>
    <cellStyle name="Финансовый 38" xfId="68"/>
    <cellStyle name="Финансовый 38 2" xfId="121"/>
    <cellStyle name="Финансовый 39" xfId="90"/>
    <cellStyle name="Финансовый 39 2" xfId="143"/>
    <cellStyle name="Финансовый 4" xfId="7"/>
    <cellStyle name="Финансовый 40" xfId="91"/>
    <cellStyle name="Финансовый 41" xfId="94"/>
    <cellStyle name="Финансовый 5" xfId="25"/>
    <cellStyle name="Финансовый 6" xfId="27"/>
    <cellStyle name="Финансовый 7" xfId="28"/>
    <cellStyle name="Финансовый 8" xfId="26"/>
    <cellStyle name="Финансовый 9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t.me/Axborotkutubxonamarkazikanali" TargetMode="External"/><Relationship Id="rId2" Type="http://schemas.openxmlformats.org/officeDocument/2006/relationships/hyperlink" Target="https://www.instagram.com/dustlikakm.zn.uz/" TargetMode="External"/><Relationship Id="rId1" Type="http://schemas.openxmlformats.org/officeDocument/2006/relationships/hyperlink" Target="https://www.facebook.com/profile.php?id=100074738524848" TargetMode="External"/><Relationship Id="rId6" Type="http://schemas.openxmlformats.org/officeDocument/2006/relationships/printerSettings" Target="../printerSettings/printerSettings10.bin"/><Relationship Id="rId5" Type="http://schemas.openxmlformats.org/officeDocument/2006/relationships/hyperlink" Target="https://youtube.com/channel/UCkGk0GhqpjUJ4hvIpzauQGg" TargetMode="External"/><Relationship Id="rId4" Type="http://schemas.openxmlformats.org/officeDocument/2006/relationships/hyperlink" Target="https://t.me/onlinesearchbook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7"/>
  <sheetViews>
    <sheetView view="pageBreakPreview" topLeftCell="A4" zoomScale="60" zoomScaleNormal="80" workbookViewId="0">
      <selection activeCell="C12" sqref="C12"/>
    </sheetView>
  </sheetViews>
  <sheetFormatPr defaultRowHeight="15" x14ac:dyDescent="0.25"/>
  <cols>
    <col min="1" max="1" width="8" bestFit="1" customWidth="1"/>
    <col min="2" max="2" width="42.140625" customWidth="1"/>
    <col min="3" max="3" width="10.28515625" customWidth="1"/>
    <col min="4" max="4" width="10.85546875" customWidth="1"/>
    <col min="5" max="5" width="9.5703125" customWidth="1"/>
    <col min="6" max="6" width="10.85546875" customWidth="1"/>
    <col min="8" max="8" width="9.85546875" bestFit="1" customWidth="1"/>
    <col min="9" max="9" width="10.85546875" customWidth="1"/>
    <col min="10" max="11" width="10.5703125" customWidth="1"/>
    <col min="12" max="12" width="9.7109375" customWidth="1"/>
    <col min="13" max="13" width="12.28515625" customWidth="1"/>
    <col min="14" max="14" width="13.28515625" customWidth="1"/>
    <col min="15" max="15" width="13.140625" customWidth="1"/>
  </cols>
  <sheetData>
    <row r="1" spans="1:15" x14ac:dyDescent="0.25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6"/>
      <c r="N1" s="126"/>
      <c r="O1" s="126"/>
    </row>
    <row r="2" spans="1:15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11"/>
      <c r="N2" s="111"/>
      <c r="O2" s="111"/>
    </row>
    <row r="3" spans="1:15" ht="44.25" customHeight="1" x14ac:dyDescent="0.25">
      <c r="A3" s="389" t="s">
        <v>465</v>
      </c>
      <c r="B3" s="389"/>
      <c r="C3" s="389"/>
      <c r="D3" s="389"/>
      <c r="E3" s="389"/>
      <c r="F3" s="389"/>
      <c r="G3" s="389"/>
      <c r="H3" s="389"/>
      <c r="I3" s="389"/>
      <c r="J3" s="389"/>
      <c r="K3" s="389"/>
      <c r="L3" s="389"/>
      <c r="M3" s="389"/>
      <c r="N3" s="389"/>
      <c r="O3" s="389"/>
    </row>
    <row r="4" spans="1:15" x14ac:dyDescent="0.2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11"/>
      <c r="N4" s="111"/>
      <c r="O4" s="111"/>
    </row>
    <row r="5" spans="1:15" x14ac:dyDescent="0.25">
      <c r="A5" s="125"/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390" t="s">
        <v>187</v>
      </c>
      <c r="O5" s="390"/>
    </row>
    <row r="6" spans="1:15" ht="15" customHeight="1" x14ac:dyDescent="0.25">
      <c r="A6" s="387" t="s">
        <v>188</v>
      </c>
      <c r="B6" s="387" t="s">
        <v>189</v>
      </c>
      <c r="C6" s="387" t="s">
        <v>80</v>
      </c>
      <c r="D6" s="387"/>
      <c r="E6" s="387" t="s">
        <v>81</v>
      </c>
      <c r="F6" s="387"/>
      <c r="G6" s="387" t="s">
        <v>82</v>
      </c>
      <c r="H6" s="387"/>
      <c r="I6" s="385" t="s">
        <v>190</v>
      </c>
      <c r="J6" s="385"/>
      <c r="K6" s="385"/>
      <c r="L6" s="392" t="s">
        <v>84</v>
      </c>
      <c r="M6" s="392"/>
      <c r="N6" s="392" t="s">
        <v>0</v>
      </c>
      <c r="O6" s="392"/>
    </row>
    <row r="7" spans="1:15" ht="15" customHeight="1" x14ac:dyDescent="0.25">
      <c r="A7" s="387"/>
      <c r="B7" s="387"/>
      <c r="C7" s="387"/>
      <c r="D7" s="387"/>
      <c r="E7" s="387"/>
      <c r="F7" s="387"/>
      <c r="G7" s="387"/>
      <c r="H7" s="387"/>
      <c r="I7" s="387" t="s">
        <v>191</v>
      </c>
      <c r="J7" s="387"/>
      <c r="K7" s="393" t="s">
        <v>192</v>
      </c>
      <c r="L7" s="392"/>
      <c r="M7" s="392"/>
      <c r="N7" s="392"/>
      <c r="O7" s="392"/>
    </row>
    <row r="8" spans="1:15" ht="15" customHeight="1" x14ac:dyDescent="0.25">
      <c r="A8" s="387"/>
      <c r="B8" s="387"/>
      <c r="C8" s="386" t="s">
        <v>113</v>
      </c>
      <c r="D8" s="386" t="s">
        <v>114</v>
      </c>
      <c r="E8" s="386" t="s">
        <v>113</v>
      </c>
      <c r="F8" s="386" t="s">
        <v>114</v>
      </c>
      <c r="G8" s="386" t="s">
        <v>113</v>
      </c>
      <c r="H8" s="386" t="s">
        <v>114</v>
      </c>
      <c r="I8" s="386" t="s">
        <v>113</v>
      </c>
      <c r="J8" s="386" t="s">
        <v>114</v>
      </c>
      <c r="K8" s="393"/>
      <c r="L8" s="386" t="s">
        <v>113</v>
      </c>
      <c r="M8" s="386" t="s">
        <v>114</v>
      </c>
      <c r="N8" s="391" t="str">
        <f>+L8</f>
        <v>nomda</v>
      </c>
      <c r="O8" s="391" t="str">
        <f>+M8</f>
        <v>nusxada</v>
      </c>
    </row>
    <row r="9" spans="1:15" x14ac:dyDescent="0.25">
      <c r="A9" s="387"/>
      <c r="B9" s="387"/>
      <c r="C9" s="386"/>
      <c r="D9" s="386"/>
      <c r="E9" s="386"/>
      <c r="F9" s="386"/>
      <c r="G9" s="386"/>
      <c r="H9" s="386"/>
      <c r="I9" s="386"/>
      <c r="J9" s="386"/>
      <c r="K9" s="393"/>
      <c r="L9" s="386"/>
      <c r="M9" s="386"/>
      <c r="N9" s="391"/>
      <c r="O9" s="391"/>
    </row>
    <row r="10" spans="1:15" x14ac:dyDescent="0.25">
      <c r="A10" s="387"/>
      <c r="B10" s="387"/>
      <c r="C10" s="386"/>
      <c r="D10" s="386"/>
      <c r="E10" s="386"/>
      <c r="F10" s="386"/>
      <c r="G10" s="386"/>
      <c r="H10" s="386"/>
      <c r="I10" s="386"/>
      <c r="J10" s="386"/>
      <c r="K10" s="393"/>
      <c r="L10" s="386"/>
      <c r="M10" s="386"/>
      <c r="N10" s="391"/>
      <c r="O10" s="391"/>
    </row>
    <row r="11" spans="1:15" ht="15.75" x14ac:dyDescent="0.25">
      <c r="A11" s="127" t="s">
        <v>193</v>
      </c>
      <c r="B11" s="127" t="s">
        <v>1</v>
      </c>
      <c r="C11" s="127" t="s">
        <v>2</v>
      </c>
      <c r="D11" s="127" t="s">
        <v>3</v>
      </c>
      <c r="E11" s="127" t="s">
        <v>4</v>
      </c>
      <c r="F11" s="127" t="s">
        <v>5</v>
      </c>
      <c r="G11" s="127" t="s">
        <v>6</v>
      </c>
      <c r="H11" s="127" t="s">
        <v>7</v>
      </c>
      <c r="I11" s="127" t="s">
        <v>8</v>
      </c>
      <c r="J11" s="127" t="s">
        <v>9</v>
      </c>
      <c r="K11" s="128" t="s">
        <v>10</v>
      </c>
      <c r="L11" s="128" t="s">
        <v>100</v>
      </c>
      <c r="M11" s="128" t="s">
        <v>173</v>
      </c>
      <c r="N11" s="128" t="s">
        <v>174</v>
      </c>
      <c r="O11" s="128" t="s">
        <v>175</v>
      </c>
    </row>
    <row r="12" spans="1:15" ht="15.75" x14ac:dyDescent="0.25">
      <c r="A12" s="129">
        <v>1</v>
      </c>
      <c r="B12" s="130" t="s">
        <v>194</v>
      </c>
      <c r="C12" s="148">
        <f>C14+C15+C16+C17+C18</f>
        <v>7966</v>
      </c>
      <c r="D12" s="148">
        <f t="shared" ref="D12:M12" si="0">D14+D15+D16+D17+D18</f>
        <v>24774</v>
      </c>
      <c r="E12" s="148">
        <f t="shared" si="0"/>
        <v>7</v>
      </c>
      <c r="F12" s="148">
        <f t="shared" si="0"/>
        <v>41</v>
      </c>
      <c r="G12" s="148">
        <f t="shared" si="0"/>
        <v>9</v>
      </c>
      <c r="H12" s="148">
        <f t="shared" si="0"/>
        <v>125</v>
      </c>
      <c r="I12" s="148">
        <f t="shared" si="0"/>
        <v>0</v>
      </c>
      <c r="J12" s="148">
        <f t="shared" si="0"/>
        <v>0</v>
      </c>
      <c r="K12" s="149">
        <f t="shared" si="0"/>
        <v>0</v>
      </c>
      <c r="L12" s="148">
        <f t="shared" si="0"/>
        <v>0</v>
      </c>
      <c r="M12" s="148">
        <f t="shared" si="0"/>
        <v>0</v>
      </c>
      <c r="N12" s="148">
        <f>C12+E12+G12+I12+K12+L12</f>
        <v>7982</v>
      </c>
      <c r="O12" s="148">
        <f>D12+F12+H12+J12+M12</f>
        <v>24940</v>
      </c>
    </row>
    <row r="13" spans="1:15" ht="15.75" x14ac:dyDescent="0.25">
      <c r="A13" s="131"/>
      <c r="B13" s="132" t="s">
        <v>11</v>
      </c>
      <c r="C13" s="150"/>
      <c r="D13" s="150"/>
      <c r="E13" s="150"/>
      <c r="F13" s="150"/>
      <c r="G13" s="150"/>
      <c r="H13" s="150"/>
      <c r="I13" s="150"/>
      <c r="J13" s="150"/>
      <c r="K13" s="156"/>
      <c r="L13" s="151"/>
      <c r="M13" s="151"/>
      <c r="N13" s="152"/>
      <c r="O13" s="153"/>
    </row>
    <row r="14" spans="1:15" ht="15.75" x14ac:dyDescent="0.25">
      <c r="A14" s="133" t="s">
        <v>195</v>
      </c>
      <c r="B14" s="134" t="s">
        <v>196</v>
      </c>
      <c r="C14" s="154">
        <v>6764</v>
      </c>
      <c r="D14" s="150">
        <v>19115</v>
      </c>
      <c r="E14" s="150">
        <v>1</v>
      </c>
      <c r="F14" s="150">
        <v>8</v>
      </c>
      <c r="G14" s="150"/>
      <c r="H14" s="150"/>
      <c r="I14" s="150"/>
      <c r="J14" s="150"/>
      <c r="K14" s="156"/>
      <c r="L14" s="151"/>
      <c r="M14" s="151"/>
      <c r="N14" s="310">
        <f>C14+E14+G14+I14+K14+L14</f>
        <v>6765</v>
      </c>
      <c r="O14" s="310">
        <f>D14+F14+H14+J14+M14</f>
        <v>19123</v>
      </c>
    </row>
    <row r="15" spans="1:15" ht="15.75" x14ac:dyDescent="0.25">
      <c r="A15" s="133" t="s">
        <v>197</v>
      </c>
      <c r="B15" s="134" t="s">
        <v>198</v>
      </c>
      <c r="C15" s="154">
        <v>0</v>
      </c>
      <c r="D15" s="150"/>
      <c r="E15" s="150">
        <v>6</v>
      </c>
      <c r="F15" s="150">
        <v>33</v>
      </c>
      <c r="G15" s="150">
        <v>9</v>
      </c>
      <c r="H15" s="150">
        <v>125</v>
      </c>
      <c r="I15" s="150"/>
      <c r="J15" s="150"/>
      <c r="K15" s="156"/>
      <c r="L15" s="151"/>
      <c r="M15" s="151"/>
      <c r="N15" s="310">
        <f t="shared" ref="N15:N22" si="1">C15+E15+G15+I15+K15+L15</f>
        <v>15</v>
      </c>
      <c r="O15" s="310">
        <f t="shared" ref="O15:O22" si="2">D15+F15+H15+J15+M15</f>
        <v>158</v>
      </c>
    </row>
    <row r="16" spans="1:15" ht="15.75" x14ac:dyDescent="0.25">
      <c r="A16" s="133" t="s">
        <v>199</v>
      </c>
      <c r="B16" s="134" t="s">
        <v>200</v>
      </c>
      <c r="C16" s="154"/>
      <c r="D16" s="150"/>
      <c r="E16" s="150"/>
      <c r="F16" s="150"/>
      <c r="G16" s="150"/>
      <c r="H16" s="150"/>
      <c r="I16" s="150"/>
      <c r="J16" s="150"/>
      <c r="K16" s="156"/>
      <c r="L16" s="151"/>
      <c r="M16" s="151"/>
      <c r="N16" s="310">
        <f t="shared" si="1"/>
        <v>0</v>
      </c>
      <c r="O16" s="310">
        <f t="shared" si="2"/>
        <v>0</v>
      </c>
    </row>
    <row r="17" spans="1:15" ht="15.75" x14ac:dyDescent="0.25">
      <c r="A17" s="133" t="s">
        <v>201</v>
      </c>
      <c r="B17" s="134" t="s">
        <v>202</v>
      </c>
      <c r="C17" s="154"/>
      <c r="D17" s="150"/>
      <c r="E17" s="150"/>
      <c r="F17" s="150"/>
      <c r="G17" s="150"/>
      <c r="H17" s="150"/>
      <c r="I17" s="150"/>
      <c r="J17" s="150"/>
      <c r="K17" s="156"/>
      <c r="L17" s="151"/>
      <c r="M17" s="151"/>
      <c r="N17" s="310">
        <f t="shared" si="1"/>
        <v>0</v>
      </c>
      <c r="O17" s="310">
        <f t="shared" si="2"/>
        <v>0</v>
      </c>
    </row>
    <row r="18" spans="1:15" ht="15.75" x14ac:dyDescent="0.25">
      <c r="A18" s="133" t="s">
        <v>203</v>
      </c>
      <c r="B18" s="134" t="s">
        <v>204</v>
      </c>
      <c r="C18" s="154">
        <v>1202</v>
      </c>
      <c r="D18" s="150">
        <v>5659</v>
      </c>
      <c r="E18" s="150"/>
      <c r="F18" s="150"/>
      <c r="G18" s="150"/>
      <c r="H18" s="150"/>
      <c r="I18" s="150"/>
      <c r="J18" s="150"/>
      <c r="K18" s="156"/>
      <c r="L18" s="151"/>
      <c r="M18" s="151"/>
      <c r="N18" s="310">
        <f>C18+E18+G18+I18+K18+L18</f>
        <v>1202</v>
      </c>
      <c r="O18" s="310">
        <f t="shared" si="2"/>
        <v>5659</v>
      </c>
    </row>
    <row r="19" spans="1:15" ht="15.75" x14ac:dyDescent="0.25">
      <c r="A19" s="133"/>
      <c r="B19" s="132" t="s">
        <v>11</v>
      </c>
      <c r="C19" s="150"/>
      <c r="D19" s="150"/>
      <c r="E19" s="150"/>
      <c r="F19" s="150"/>
      <c r="G19" s="150"/>
      <c r="H19" s="150"/>
      <c r="I19" s="150"/>
      <c r="J19" s="150"/>
      <c r="K19" s="156"/>
      <c r="L19" s="151"/>
      <c r="M19" s="151"/>
      <c r="N19" s="157"/>
      <c r="O19" s="157"/>
    </row>
    <row r="20" spans="1:15" ht="15.75" x14ac:dyDescent="0.25">
      <c r="A20" s="33"/>
      <c r="B20" s="135" t="s">
        <v>205</v>
      </c>
      <c r="C20" s="132">
        <v>690</v>
      </c>
      <c r="D20" s="132">
        <v>1135</v>
      </c>
      <c r="E20" s="105"/>
      <c r="F20" s="105"/>
      <c r="G20" s="105"/>
      <c r="H20" s="105"/>
      <c r="I20" s="105"/>
      <c r="J20" s="105"/>
      <c r="K20" s="158"/>
      <c r="L20" s="105"/>
      <c r="M20" s="105"/>
      <c r="N20" s="310">
        <f>C20+E20+G20+I20+K20+L20</f>
        <v>690</v>
      </c>
      <c r="O20" s="310">
        <f t="shared" si="2"/>
        <v>1135</v>
      </c>
    </row>
    <row r="21" spans="1:15" ht="15.75" x14ac:dyDescent="0.25">
      <c r="A21" s="133"/>
      <c r="B21" s="136" t="s">
        <v>206</v>
      </c>
      <c r="C21" s="132">
        <v>230</v>
      </c>
      <c r="D21" s="132">
        <v>9331</v>
      </c>
      <c r="E21" s="105"/>
      <c r="F21" s="105"/>
      <c r="G21" s="105"/>
      <c r="H21" s="105"/>
      <c r="I21" s="105"/>
      <c r="J21" s="105"/>
      <c r="K21" s="158"/>
      <c r="L21" s="105"/>
      <c r="M21" s="105"/>
      <c r="N21" s="310">
        <f t="shared" si="1"/>
        <v>230</v>
      </c>
      <c r="O21" s="310">
        <f t="shared" si="2"/>
        <v>9331</v>
      </c>
    </row>
    <row r="22" spans="1:15" ht="15.75" x14ac:dyDescent="0.25">
      <c r="A22" s="133"/>
      <c r="B22" s="136" t="s">
        <v>207</v>
      </c>
      <c r="C22" s="105"/>
      <c r="D22" s="105"/>
      <c r="E22" s="105"/>
      <c r="F22" s="105"/>
      <c r="G22" s="105"/>
      <c r="H22" s="105"/>
      <c r="I22" s="105"/>
      <c r="J22" s="105"/>
      <c r="K22" s="158"/>
      <c r="L22" s="105"/>
      <c r="M22" s="105"/>
      <c r="N22" s="310">
        <f t="shared" si="1"/>
        <v>0</v>
      </c>
      <c r="O22" s="310">
        <f t="shared" si="2"/>
        <v>0</v>
      </c>
    </row>
    <row r="23" spans="1:15" ht="15.75" x14ac:dyDescent="0.25">
      <c r="A23" s="309">
        <v>2</v>
      </c>
      <c r="B23" s="130" t="s">
        <v>208</v>
      </c>
      <c r="C23" s="159">
        <f>C24+C25+C26+C27+C28+C29+C30+C31+C32+C33</f>
        <v>7966</v>
      </c>
      <c r="D23" s="159">
        <f t="shared" ref="D23:M23" si="3">D24+D25+D26+D27+D28+D29+D30+D31+D32+D33</f>
        <v>24774</v>
      </c>
      <c r="E23" s="159">
        <f t="shared" si="3"/>
        <v>7</v>
      </c>
      <c r="F23" s="159">
        <f t="shared" si="3"/>
        <v>41</v>
      </c>
      <c r="G23" s="159">
        <f t="shared" si="3"/>
        <v>9</v>
      </c>
      <c r="H23" s="159">
        <f t="shared" si="3"/>
        <v>125</v>
      </c>
      <c r="I23" s="159">
        <f t="shared" si="3"/>
        <v>0</v>
      </c>
      <c r="J23" s="159">
        <f t="shared" si="3"/>
        <v>0</v>
      </c>
      <c r="K23" s="159">
        <f t="shared" si="3"/>
        <v>0</v>
      </c>
      <c r="L23" s="159">
        <f t="shared" si="3"/>
        <v>0</v>
      </c>
      <c r="M23" s="159">
        <f t="shared" si="3"/>
        <v>0</v>
      </c>
      <c r="N23" s="159">
        <f>C23+E23+G23+I23+K23+L23</f>
        <v>7982</v>
      </c>
      <c r="O23" s="159">
        <f>D23+F23+H23+J23+M23</f>
        <v>24940</v>
      </c>
    </row>
    <row r="24" spans="1:15" ht="15.75" x14ac:dyDescent="0.25">
      <c r="A24" s="137" t="s">
        <v>209</v>
      </c>
      <c r="B24" s="134" t="s">
        <v>210</v>
      </c>
      <c r="C24" s="167">
        <v>46</v>
      </c>
      <c r="D24" s="167">
        <v>77</v>
      </c>
      <c r="E24" s="167"/>
      <c r="F24" s="167"/>
      <c r="G24" s="167"/>
      <c r="H24" s="167"/>
      <c r="I24" s="167"/>
      <c r="J24" s="167"/>
      <c r="K24" s="160"/>
      <c r="L24" s="147"/>
      <c r="M24" s="147"/>
      <c r="N24" s="159">
        <f t="shared" ref="N24:N33" si="4">C24+E24+G24+I24+K24+L24</f>
        <v>46</v>
      </c>
      <c r="O24" s="159">
        <f t="shared" ref="O24:O33" si="5">D24+F24+H24+J24+M24</f>
        <v>77</v>
      </c>
    </row>
    <row r="25" spans="1:15" ht="15.75" x14ac:dyDescent="0.25">
      <c r="A25" s="137" t="s">
        <v>211</v>
      </c>
      <c r="B25" s="134" t="s">
        <v>212</v>
      </c>
      <c r="C25" s="167">
        <v>96</v>
      </c>
      <c r="D25" s="167">
        <v>415</v>
      </c>
      <c r="E25" s="167"/>
      <c r="F25" s="167"/>
      <c r="G25" s="167"/>
      <c r="H25" s="167"/>
      <c r="I25" s="167"/>
      <c r="J25" s="167"/>
      <c r="K25" s="160"/>
      <c r="L25" s="147"/>
      <c r="M25" s="147"/>
      <c r="N25" s="159">
        <f t="shared" si="4"/>
        <v>96</v>
      </c>
      <c r="O25" s="159">
        <f t="shared" si="5"/>
        <v>415</v>
      </c>
    </row>
    <row r="26" spans="1:15" ht="15.75" x14ac:dyDescent="0.25">
      <c r="A26" s="137" t="s">
        <v>213</v>
      </c>
      <c r="B26" s="134" t="s">
        <v>214</v>
      </c>
      <c r="C26" s="167">
        <v>48</v>
      </c>
      <c r="D26" s="167">
        <v>126</v>
      </c>
      <c r="E26" s="167"/>
      <c r="F26" s="167"/>
      <c r="G26" s="167"/>
      <c r="H26" s="167"/>
      <c r="I26" s="167"/>
      <c r="J26" s="167"/>
      <c r="K26" s="160"/>
      <c r="L26" s="147"/>
      <c r="M26" s="147"/>
      <c r="N26" s="159">
        <f t="shared" si="4"/>
        <v>48</v>
      </c>
      <c r="O26" s="159">
        <f t="shared" si="5"/>
        <v>126</v>
      </c>
    </row>
    <row r="27" spans="1:15" ht="15.75" x14ac:dyDescent="0.25">
      <c r="A27" s="137" t="s">
        <v>215</v>
      </c>
      <c r="B27" s="138" t="s">
        <v>216</v>
      </c>
      <c r="C27" s="167">
        <v>1164</v>
      </c>
      <c r="D27" s="167">
        <v>5240</v>
      </c>
      <c r="E27" s="167">
        <v>7</v>
      </c>
      <c r="F27" s="167">
        <v>41</v>
      </c>
      <c r="G27" s="167">
        <v>9</v>
      </c>
      <c r="H27" s="167">
        <v>125</v>
      </c>
      <c r="I27" s="167"/>
      <c r="J27" s="167"/>
      <c r="K27" s="160"/>
      <c r="L27" s="147"/>
      <c r="M27" s="147"/>
      <c r="N27" s="159">
        <f t="shared" si="4"/>
        <v>1180</v>
      </c>
      <c r="O27" s="159">
        <f t="shared" si="5"/>
        <v>5406</v>
      </c>
    </row>
    <row r="28" spans="1:15" ht="15.75" x14ac:dyDescent="0.25">
      <c r="A28" s="137" t="s">
        <v>217</v>
      </c>
      <c r="B28" s="139" t="s">
        <v>218</v>
      </c>
      <c r="C28" s="199">
        <v>176</v>
      </c>
      <c r="D28" s="199">
        <v>2341</v>
      </c>
      <c r="E28" s="137"/>
      <c r="F28" s="137"/>
      <c r="G28" s="137"/>
      <c r="H28" s="137"/>
      <c r="I28" s="137"/>
      <c r="J28" s="137"/>
      <c r="K28" s="161"/>
      <c r="L28" s="147"/>
      <c r="M28" s="147"/>
      <c r="N28" s="159">
        <f t="shared" si="4"/>
        <v>176</v>
      </c>
      <c r="O28" s="159">
        <f t="shared" si="5"/>
        <v>2341</v>
      </c>
    </row>
    <row r="29" spans="1:15" ht="30" x14ac:dyDescent="0.25">
      <c r="A29" s="137" t="s">
        <v>219</v>
      </c>
      <c r="B29" s="140" t="s">
        <v>220</v>
      </c>
      <c r="C29" s="173">
        <v>84</v>
      </c>
      <c r="D29" s="173">
        <v>441</v>
      </c>
      <c r="E29" s="170"/>
      <c r="F29" s="170"/>
      <c r="G29" s="170"/>
      <c r="H29" s="170"/>
      <c r="I29" s="170"/>
      <c r="J29" s="170"/>
      <c r="K29" s="162"/>
      <c r="L29" s="147"/>
      <c r="M29" s="147"/>
      <c r="N29" s="159">
        <f t="shared" si="4"/>
        <v>84</v>
      </c>
      <c r="O29" s="159">
        <f t="shared" si="5"/>
        <v>441</v>
      </c>
    </row>
    <row r="30" spans="1:15" ht="15.75" x14ac:dyDescent="0.25">
      <c r="A30" s="137" t="s">
        <v>221</v>
      </c>
      <c r="B30" s="141" t="s">
        <v>222</v>
      </c>
      <c r="C30" s="170">
        <v>43</v>
      </c>
      <c r="D30" s="170">
        <v>711</v>
      </c>
      <c r="E30" s="170"/>
      <c r="F30" s="170"/>
      <c r="G30" s="170"/>
      <c r="H30" s="170"/>
      <c r="I30" s="170"/>
      <c r="J30" s="170"/>
      <c r="K30" s="162"/>
      <c r="L30" s="147"/>
      <c r="M30" s="147"/>
      <c r="N30" s="159">
        <f t="shared" si="4"/>
        <v>43</v>
      </c>
      <c r="O30" s="159">
        <f t="shared" si="5"/>
        <v>711</v>
      </c>
    </row>
    <row r="31" spans="1:15" ht="15.75" x14ac:dyDescent="0.25">
      <c r="A31" s="137" t="s">
        <v>223</v>
      </c>
      <c r="B31" s="142" t="s">
        <v>224</v>
      </c>
      <c r="C31" s="170">
        <v>125</v>
      </c>
      <c r="D31" s="170">
        <v>3077</v>
      </c>
      <c r="E31" s="170"/>
      <c r="F31" s="170"/>
      <c r="G31" s="170"/>
      <c r="H31" s="170"/>
      <c r="I31" s="170"/>
      <c r="J31" s="170"/>
      <c r="K31" s="162"/>
      <c r="L31" s="147"/>
      <c r="M31" s="147"/>
      <c r="N31" s="159">
        <f t="shared" si="4"/>
        <v>125</v>
      </c>
      <c r="O31" s="159">
        <f t="shared" si="5"/>
        <v>3077</v>
      </c>
    </row>
    <row r="32" spans="1:15" ht="15.75" x14ac:dyDescent="0.25">
      <c r="A32" s="137" t="s">
        <v>225</v>
      </c>
      <c r="B32" s="142" t="s">
        <v>226</v>
      </c>
      <c r="C32" s="167">
        <v>6131</v>
      </c>
      <c r="D32" s="167">
        <v>11396</v>
      </c>
      <c r="E32" s="170"/>
      <c r="F32" s="170"/>
      <c r="G32" s="170"/>
      <c r="H32" s="170"/>
      <c r="I32" s="170"/>
      <c r="J32" s="170"/>
      <c r="K32" s="162"/>
      <c r="L32" s="147"/>
      <c r="M32" s="147"/>
      <c r="N32" s="159">
        <f t="shared" si="4"/>
        <v>6131</v>
      </c>
      <c r="O32" s="159">
        <f t="shared" si="5"/>
        <v>11396</v>
      </c>
    </row>
    <row r="33" spans="1:15" ht="15.75" x14ac:dyDescent="0.25">
      <c r="A33" s="137" t="s">
        <v>227</v>
      </c>
      <c r="B33" s="134" t="s">
        <v>228</v>
      </c>
      <c r="C33" s="170">
        <v>53</v>
      </c>
      <c r="D33" s="170">
        <v>950</v>
      </c>
      <c r="E33" s="165"/>
      <c r="F33" s="165"/>
      <c r="G33" s="165"/>
      <c r="H33" s="165"/>
      <c r="I33" s="165"/>
      <c r="J33" s="165"/>
      <c r="K33" s="162"/>
      <c r="L33" s="147"/>
      <c r="M33" s="147"/>
      <c r="N33" s="159">
        <f t="shared" si="4"/>
        <v>53</v>
      </c>
      <c r="O33" s="159">
        <f t="shared" si="5"/>
        <v>950</v>
      </c>
    </row>
    <row r="34" spans="1:15" ht="15.75" x14ac:dyDescent="0.25">
      <c r="A34" s="311">
        <v>3</v>
      </c>
      <c r="B34" s="143" t="s">
        <v>230</v>
      </c>
      <c r="C34" s="168">
        <f>C35+C38+C44</f>
        <v>7966</v>
      </c>
      <c r="D34" s="168">
        <f t="shared" ref="D34:M34" si="6">D35+D38+D44</f>
        <v>24774</v>
      </c>
      <c r="E34" s="168">
        <f t="shared" si="6"/>
        <v>7</v>
      </c>
      <c r="F34" s="168">
        <f t="shared" si="6"/>
        <v>41</v>
      </c>
      <c r="G34" s="168">
        <f t="shared" si="6"/>
        <v>9</v>
      </c>
      <c r="H34" s="168">
        <f t="shared" si="6"/>
        <v>125</v>
      </c>
      <c r="I34" s="168">
        <f t="shared" si="6"/>
        <v>0</v>
      </c>
      <c r="J34" s="168">
        <f t="shared" si="6"/>
        <v>0</v>
      </c>
      <c r="K34" s="149">
        <f t="shared" si="6"/>
        <v>0</v>
      </c>
      <c r="L34" s="148">
        <f t="shared" si="6"/>
        <v>0</v>
      </c>
      <c r="M34" s="148">
        <f t="shared" si="6"/>
        <v>0</v>
      </c>
      <c r="N34" s="148">
        <f>C34+E34+G34+I34+K34+L34</f>
        <v>7982</v>
      </c>
      <c r="O34" s="148">
        <f>D34+F34+H34+J34+M34</f>
        <v>24940</v>
      </c>
    </row>
    <row r="35" spans="1:15" ht="15.75" x14ac:dyDescent="0.25">
      <c r="A35" s="144" t="s">
        <v>231</v>
      </c>
      <c r="B35" s="145" t="s">
        <v>232</v>
      </c>
      <c r="C35" s="174">
        <f>C36+C37</f>
        <v>6806</v>
      </c>
      <c r="D35" s="174">
        <v>20725</v>
      </c>
      <c r="E35" s="174">
        <f t="shared" ref="E35:M35" si="7">E36+E37</f>
        <v>3</v>
      </c>
      <c r="F35" s="174">
        <f t="shared" si="7"/>
        <v>11</v>
      </c>
      <c r="G35" s="174">
        <f t="shared" si="7"/>
        <v>6</v>
      </c>
      <c r="H35" s="174">
        <f t="shared" si="7"/>
        <v>122</v>
      </c>
      <c r="I35" s="174">
        <f t="shared" si="7"/>
        <v>0</v>
      </c>
      <c r="J35" s="174">
        <f t="shared" si="7"/>
        <v>0</v>
      </c>
      <c r="K35" s="175">
        <f t="shared" si="7"/>
        <v>0</v>
      </c>
      <c r="L35" s="174">
        <f t="shared" si="7"/>
        <v>0</v>
      </c>
      <c r="M35" s="174">
        <f t="shared" si="7"/>
        <v>0</v>
      </c>
      <c r="N35" s="148">
        <f t="shared" ref="N35:O51" si="8">C35+E35+G35+I35+K35+L35</f>
        <v>6815</v>
      </c>
      <c r="O35" s="148">
        <f t="shared" ref="O35:O59" si="9">D35+F35+H35+J35+M35</f>
        <v>20858</v>
      </c>
    </row>
    <row r="36" spans="1:15" ht="15.75" x14ac:dyDescent="0.25">
      <c r="A36" s="133" t="s">
        <v>233</v>
      </c>
      <c r="B36" s="134" t="s">
        <v>234</v>
      </c>
      <c r="C36" s="170">
        <v>2840</v>
      </c>
      <c r="D36" s="170">
        <v>12035</v>
      </c>
      <c r="E36" s="170">
        <v>0</v>
      </c>
      <c r="F36" s="170">
        <v>0</v>
      </c>
      <c r="G36" s="170">
        <v>1</v>
      </c>
      <c r="H36" s="170">
        <v>3</v>
      </c>
      <c r="I36" s="170"/>
      <c r="J36" s="170"/>
      <c r="K36" s="163"/>
      <c r="L36" s="164"/>
      <c r="M36" s="164"/>
      <c r="N36" s="148">
        <f t="shared" si="8"/>
        <v>2841</v>
      </c>
      <c r="O36" s="148">
        <f t="shared" si="9"/>
        <v>12038</v>
      </c>
    </row>
    <row r="37" spans="1:15" ht="15.75" x14ac:dyDescent="0.25">
      <c r="A37" s="133" t="s">
        <v>235</v>
      </c>
      <c r="B37" s="134" t="s">
        <v>236</v>
      </c>
      <c r="C37" s="170">
        <v>3966</v>
      </c>
      <c r="D37" s="170">
        <v>8690</v>
      </c>
      <c r="E37" s="170">
        <v>3</v>
      </c>
      <c r="F37" s="170">
        <v>11</v>
      </c>
      <c r="G37" s="170">
        <v>5</v>
      </c>
      <c r="H37" s="170">
        <v>119</v>
      </c>
      <c r="I37" s="170"/>
      <c r="J37" s="170"/>
      <c r="K37" s="163"/>
      <c r="L37" s="164"/>
      <c r="M37" s="164"/>
      <c r="N37" s="148">
        <f t="shared" si="8"/>
        <v>3974</v>
      </c>
      <c r="O37" s="148">
        <f t="shared" si="9"/>
        <v>8820</v>
      </c>
    </row>
    <row r="38" spans="1:15" ht="15.75" x14ac:dyDescent="0.25">
      <c r="A38" s="144" t="s">
        <v>237</v>
      </c>
      <c r="B38" s="145" t="s">
        <v>238</v>
      </c>
      <c r="C38" s="174">
        <f>C39+C40+C41+C42+C43</f>
        <v>7</v>
      </c>
      <c r="D38" s="174">
        <f t="shared" ref="D38:M38" si="10">D39+D40+D41+D42+D43</f>
        <v>12</v>
      </c>
      <c r="E38" s="174">
        <f t="shared" si="10"/>
        <v>0</v>
      </c>
      <c r="F38" s="174">
        <f t="shared" si="10"/>
        <v>0</v>
      </c>
      <c r="G38" s="174">
        <f t="shared" si="10"/>
        <v>1</v>
      </c>
      <c r="H38" s="174">
        <f t="shared" si="10"/>
        <v>1</v>
      </c>
      <c r="I38" s="174">
        <f t="shared" si="10"/>
        <v>0</v>
      </c>
      <c r="J38" s="174">
        <f t="shared" si="10"/>
        <v>0</v>
      </c>
      <c r="K38" s="175">
        <f t="shared" si="10"/>
        <v>0</v>
      </c>
      <c r="L38" s="174">
        <f t="shared" si="10"/>
        <v>0</v>
      </c>
      <c r="M38" s="174">
        <f t="shared" si="10"/>
        <v>0</v>
      </c>
      <c r="N38" s="148">
        <f t="shared" si="8"/>
        <v>8</v>
      </c>
      <c r="O38" s="148">
        <f t="shared" si="9"/>
        <v>13</v>
      </c>
    </row>
    <row r="39" spans="1:15" ht="15.75" x14ac:dyDescent="0.25">
      <c r="A39" s="133" t="s">
        <v>239</v>
      </c>
      <c r="B39" s="134" t="s">
        <v>240</v>
      </c>
      <c r="C39" s="170">
        <v>5</v>
      </c>
      <c r="D39" s="170">
        <v>10</v>
      </c>
      <c r="E39" s="170"/>
      <c r="F39" s="170"/>
      <c r="G39" s="170"/>
      <c r="H39" s="170"/>
      <c r="I39" s="170"/>
      <c r="J39" s="170"/>
      <c r="K39" s="163"/>
      <c r="L39" s="164"/>
      <c r="M39" s="164"/>
      <c r="N39" s="148">
        <f t="shared" si="8"/>
        <v>5</v>
      </c>
      <c r="O39" s="148">
        <f t="shared" si="9"/>
        <v>10</v>
      </c>
    </row>
    <row r="40" spans="1:15" ht="15.75" x14ac:dyDescent="0.25">
      <c r="A40" s="133" t="s">
        <v>241</v>
      </c>
      <c r="B40" s="134" t="s">
        <v>242</v>
      </c>
      <c r="C40" s="170"/>
      <c r="D40" s="170"/>
      <c r="E40" s="170"/>
      <c r="F40" s="170"/>
      <c r="G40" s="170"/>
      <c r="H40" s="170"/>
      <c r="I40" s="170"/>
      <c r="J40" s="170"/>
      <c r="K40" s="163"/>
      <c r="L40" s="164"/>
      <c r="M40" s="164"/>
      <c r="N40" s="148">
        <f t="shared" si="8"/>
        <v>0</v>
      </c>
      <c r="O40" s="148">
        <f t="shared" si="9"/>
        <v>0</v>
      </c>
    </row>
    <row r="41" spans="1:15" ht="15.75" x14ac:dyDescent="0.25">
      <c r="A41" s="133" t="s">
        <v>243</v>
      </c>
      <c r="B41" s="134" t="s">
        <v>244</v>
      </c>
      <c r="C41" s="170"/>
      <c r="D41" s="170"/>
      <c r="E41" s="170"/>
      <c r="F41" s="170"/>
      <c r="G41" s="170"/>
      <c r="H41" s="170"/>
      <c r="I41" s="170"/>
      <c r="J41" s="170"/>
      <c r="K41" s="163"/>
      <c r="L41" s="164"/>
      <c r="M41" s="164"/>
      <c r="N41" s="148">
        <f t="shared" si="8"/>
        <v>0</v>
      </c>
      <c r="O41" s="148">
        <f t="shared" si="9"/>
        <v>0</v>
      </c>
    </row>
    <row r="42" spans="1:15" ht="15.75" x14ac:dyDescent="0.25">
      <c r="A42" s="133" t="s">
        <v>245</v>
      </c>
      <c r="B42" s="134" t="s">
        <v>246</v>
      </c>
      <c r="C42" s="170"/>
      <c r="D42" s="170"/>
      <c r="E42" s="170"/>
      <c r="F42" s="170"/>
      <c r="G42" s="170"/>
      <c r="H42" s="170"/>
      <c r="I42" s="170"/>
      <c r="J42" s="170"/>
      <c r="K42" s="163"/>
      <c r="L42" s="164"/>
      <c r="M42" s="164"/>
      <c r="N42" s="148">
        <f t="shared" si="8"/>
        <v>0</v>
      </c>
      <c r="O42" s="148">
        <f t="shared" si="9"/>
        <v>0</v>
      </c>
    </row>
    <row r="43" spans="1:15" ht="15.75" x14ac:dyDescent="0.25">
      <c r="A43" s="133" t="s">
        <v>247</v>
      </c>
      <c r="B43" s="134" t="s">
        <v>248</v>
      </c>
      <c r="C43" s="170">
        <v>2</v>
      </c>
      <c r="D43" s="170">
        <v>2</v>
      </c>
      <c r="E43" s="170"/>
      <c r="F43" s="170"/>
      <c r="G43" s="170">
        <v>1</v>
      </c>
      <c r="H43" s="170">
        <v>1</v>
      </c>
      <c r="I43" s="170"/>
      <c r="J43" s="170"/>
      <c r="K43" s="163"/>
      <c r="L43" s="164"/>
      <c r="M43" s="164"/>
      <c r="N43" s="148">
        <f t="shared" si="8"/>
        <v>3</v>
      </c>
      <c r="O43" s="148">
        <f t="shared" si="9"/>
        <v>3</v>
      </c>
    </row>
    <row r="44" spans="1:15" ht="15.75" x14ac:dyDescent="0.25">
      <c r="A44" s="144" t="s">
        <v>249</v>
      </c>
      <c r="B44" s="145" t="s">
        <v>250</v>
      </c>
      <c r="C44" s="176">
        <f>C45+C46+C47+C48+C49+C50+C51</f>
        <v>1153</v>
      </c>
      <c r="D44" s="176">
        <f t="shared" ref="D44:M44" si="11">D45+D46+D47+D48+D49+D50+D51</f>
        <v>4037</v>
      </c>
      <c r="E44" s="176">
        <f t="shared" si="11"/>
        <v>4</v>
      </c>
      <c r="F44" s="176">
        <f t="shared" si="11"/>
        <v>30</v>
      </c>
      <c r="G44" s="176">
        <f t="shared" si="11"/>
        <v>2</v>
      </c>
      <c r="H44" s="176">
        <f t="shared" si="11"/>
        <v>2</v>
      </c>
      <c r="I44" s="176">
        <f t="shared" si="11"/>
        <v>0</v>
      </c>
      <c r="J44" s="176">
        <f t="shared" si="11"/>
        <v>0</v>
      </c>
      <c r="K44" s="177">
        <f t="shared" si="11"/>
        <v>0</v>
      </c>
      <c r="L44" s="176">
        <f t="shared" si="11"/>
        <v>0</v>
      </c>
      <c r="M44" s="176">
        <f t="shared" si="11"/>
        <v>0</v>
      </c>
      <c r="N44" s="148">
        <f t="shared" si="8"/>
        <v>1159</v>
      </c>
      <c r="O44" s="148">
        <f t="shared" si="8"/>
        <v>4069</v>
      </c>
    </row>
    <row r="45" spans="1:15" ht="15.75" x14ac:dyDescent="0.25">
      <c r="A45" s="133" t="s">
        <v>251</v>
      </c>
      <c r="B45" s="134" t="s">
        <v>252</v>
      </c>
      <c r="C45" s="170">
        <v>1132</v>
      </c>
      <c r="D45" s="170">
        <v>1941</v>
      </c>
      <c r="E45" s="170">
        <v>4</v>
      </c>
      <c r="F45" s="170">
        <v>30</v>
      </c>
      <c r="G45" s="170">
        <v>2</v>
      </c>
      <c r="H45" s="170">
        <v>2</v>
      </c>
      <c r="I45" s="170"/>
      <c r="J45" s="170"/>
      <c r="K45" s="163"/>
      <c r="L45" s="164"/>
      <c r="M45" s="164"/>
      <c r="N45" s="148">
        <f t="shared" si="8"/>
        <v>1138</v>
      </c>
      <c r="O45" s="148">
        <f t="shared" si="8"/>
        <v>1973</v>
      </c>
    </row>
    <row r="46" spans="1:15" ht="15.75" x14ac:dyDescent="0.25">
      <c r="A46" s="133" t="s">
        <v>253</v>
      </c>
      <c r="B46" s="134" t="s">
        <v>254</v>
      </c>
      <c r="C46" s="170">
        <v>18</v>
      </c>
      <c r="D46" s="170">
        <v>2079</v>
      </c>
      <c r="E46" s="170"/>
      <c r="F46" s="170"/>
      <c r="G46" s="170"/>
      <c r="H46" s="170"/>
      <c r="I46" s="170"/>
      <c r="J46" s="170"/>
      <c r="K46" s="163"/>
      <c r="L46" s="164"/>
      <c r="M46" s="164"/>
      <c r="N46" s="148">
        <f t="shared" si="8"/>
        <v>18</v>
      </c>
      <c r="O46" s="148">
        <f t="shared" si="9"/>
        <v>2079</v>
      </c>
    </row>
    <row r="47" spans="1:15" ht="15.75" x14ac:dyDescent="0.25">
      <c r="A47" s="133" t="s">
        <v>255</v>
      </c>
      <c r="B47" s="134" t="s">
        <v>256</v>
      </c>
      <c r="C47" s="170"/>
      <c r="D47" s="170"/>
      <c r="E47" s="170"/>
      <c r="F47" s="170"/>
      <c r="G47" s="170"/>
      <c r="H47" s="170"/>
      <c r="I47" s="170"/>
      <c r="J47" s="170"/>
      <c r="K47" s="163"/>
      <c r="L47" s="164"/>
      <c r="M47" s="164"/>
      <c r="N47" s="148">
        <f t="shared" si="8"/>
        <v>0</v>
      </c>
      <c r="O47" s="148">
        <f t="shared" si="9"/>
        <v>0</v>
      </c>
    </row>
    <row r="48" spans="1:15" ht="15.75" x14ac:dyDescent="0.25">
      <c r="A48" s="133" t="s">
        <v>257</v>
      </c>
      <c r="B48" s="134" t="s">
        <v>258</v>
      </c>
      <c r="C48" s="170">
        <v>2</v>
      </c>
      <c r="D48" s="170">
        <v>15</v>
      </c>
      <c r="E48" s="170"/>
      <c r="F48" s="170"/>
      <c r="G48" s="170"/>
      <c r="H48" s="170"/>
      <c r="I48" s="170"/>
      <c r="J48" s="170"/>
      <c r="K48" s="163"/>
      <c r="L48" s="164"/>
      <c r="M48" s="164"/>
      <c r="N48" s="148">
        <f t="shared" si="8"/>
        <v>2</v>
      </c>
      <c r="O48" s="148">
        <f t="shared" si="9"/>
        <v>15</v>
      </c>
    </row>
    <row r="49" spans="1:16" ht="15.75" x14ac:dyDescent="0.25">
      <c r="A49" s="133" t="s">
        <v>259</v>
      </c>
      <c r="B49" s="134" t="s">
        <v>260</v>
      </c>
      <c r="C49" s="170"/>
      <c r="D49" s="170"/>
      <c r="E49" s="170"/>
      <c r="F49" s="170"/>
      <c r="G49" s="170"/>
      <c r="H49" s="170"/>
      <c r="I49" s="170"/>
      <c r="J49" s="170"/>
      <c r="K49" s="163"/>
      <c r="L49" s="164"/>
      <c r="M49" s="164"/>
      <c r="N49" s="148">
        <f t="shared" si="8"/>
        <v>0</v>
      </c>
      <c r="O49" s="148">
        <f t="shared" si="9"/>
        <v>0</v>
      </c>
    </row>
    <row r="50" spans="1:16" ht="15.75" x14ac:dyDescent="0.25">
      <c r="A50" s="133" t="s">
        <v>261</v>
      </c>
      <c r="B50" s="134" t="s">
        <v>262</v>
      </c>
      <c r="C50" s="170"/>
      <c r="D50" s="170"/>
      <c r="E50" s="170"/>
      <c r="F50" s="170"/>
      <c r="G50" s="170"/>
      <c r="H50" s="170"/>
      <c r="I50" s="170"/>
      <c r="J50" s="170"/>
      <c r="K50" s="163"/>
      <c r="L50" s="164"/>
      <c r="M50" s="164"/>
      <c r="N50" s="148">
        <f t="shared" si="8"/>
        <v>0</v>
      </c>
      <c r="O50" s="148">
        <f t="shared" si="9"/>
        <v>0</v>
      </c>
    </row>
    <row r="51" spans="1:16" ht="15.75" x14ac:dyDescent="0.25">
      <c r="A51" s="133" t="s">
        <v>263</v>
      </c>
      <c r="B51" s="134" t="s">
        <v>264</v>
      </c>
      <c r="C51" s="170">
        <v>1</v>
      </c>
      <c r="D51" s="170">
        <v>2</v>
      </c>
      <c r="E51" s="170"/>
      <c r="F51" s="170"/>
      <c r="G51" s="170"/>
      <c r="H51" s="170"/>
      <c r="I51" s="170"/>
      <c r="J51" s="170"/>
      <c r="K51" s="163"/>
      <c r="L51" s="164"/>
      <c r="M51" s="164"/>
      <c r="N51" s="148">
        <f t="shared" si="8"/>
        <v>1</v>
      </c>
      <c r="O51" s="148">
        <f t="shared" si="9"/>
        <v>2</v>
      </c>
    </row>
    <row r="52" spans="1:16" ht="28.5" x14ac:dyDescent="0.25">
      <c r="A52" s="312">
        <v>4</v>
      </c>
      <c r="B52" s="146" t="s">
        <v>273</v>
      </c>
      <c r="C52" s="178">
        <f>C54+C55+C58+C59</f>
        <v>90</v>
      </c>
      <c r="D52" s="178">
        <f t="shared" ref="D52:M52" si="12">D54+D55+D58+D59</f>
        <v>218</v>
      </c>
      <c r="E52" s="178">
        <f t="shared" si="12"/>
        <v>0</v>
      </c>
      <c r="F52" s="178">
        <f t="shared" si="12"/>
        <v>0</v>
      </c>
      <c r="G52" s="178">
        <f t="shared" si="12"/>
        <v>0</v>
      </c>
      <c r="H52" s="178">
        <f t="shared" si="12"/>
        <v>0</v>
      </c>
      <c r="I52" s="178">
        <f t="shared" si="12"/>
        <v>0</v>
      </c>
      <c r="J52" s="178">
        <f t="shared" si="12"/>
        <v>0</v>
      </c>
      <c r="K52" s="179">
        <f t="shared" si="12"/>
        <v>0</v>
      </c>
      <c r="L52" s="178">
        <f t="shared" si="12"/>
        <v>0</v>
      </c>
      <c r="M52" s="178">
        <f t="shared" si="12"/>
        <v>0</v>
      </c>
      <c r="N52" s="178">
        <f t="shared" ref="N52:N59" si="13">C52+E52+G52+I52+K52+L52</f>
        <v>90</v>
      </c>
      <c r="O52" s="180">
        <f t="shared" si="9"/>
        <v>218</v>
      </c>
    </row>
    <row r="53" spans="1:16" ht="15.75" x14ac:dyDescent="0.25">
      <c r="A53" s="181"/>
      <c r="B53" s="142" t="s">
        <v>11</v>
      </c>
      <c r="C53" s="182"/>
      <c r="D53" s="182"/>
      <c r="E53" s="182"/>
      <c r="F53" s="182"/>
      <c r="G53" s="182"/>
      <c r="H53" s="182"/>
      <c r="I53" s="182"/>
      <c r="J53" s="182"/>
      <c r="K53" s="183"/>
      <c r="L53" s="171"/>
      <c r="M53" s="171"/>
      <c r="N53" s="178"/>
      <c r="O53" s="178"/>
    </row>
    <row r="54" spans="1:16" ht="15.75" x14ac:dyDescent="0.25">
      <c r="A54" s="184" t="s">
        <v>13</v>
      </c>
      <c r="B54" s="142" t="s">
        <v>265</v>
      </c>
      <c r="C54" s="182"/>
      <c r="D54" s="182"/>
      <c r="E54" s="182"/>
      <c r="F54" s="182"/>
      <c r="G54" s="182"/>
      <c r="H54" s="182"/>
      <c r="I54" s="182"/>
      <c r="J54" s="182"/>
      <c r="K54" s="183"/>
      <c r="L54" s="171"/>
      <c r="M54" s="171"/>
      <c r="N54" s="178">
        <f t="shared" si="13"/>
        <v>0</v>
      </c>
      <c r="O54" s="178">
        <f t="shared" si="9"/>
        <v>0</v>
      </c>
    </row>
    <row r="55" spans="1:16" ht="15.75" x14ac:dyDescent="0.25">
      <c r="A55" s="184" t="s">
        <v>14</v>
      </c>
      <c r="B55" s="185" t="s">
        <v>266</v>
      </c>
      <c r="C55" s="178">
        <f t="shared" ref="C55:J55" si="14">C56+C57</f>
        <v>90</v>
      </c>
      <c r="D55" s="178">
        <f t="shared" si="14"/>
        <v>218</v>
      </c>
      <c r="E55" s="178">
        <f t="shared" si="14"/>
        <v>0</v>
      </c>
      <c r="F55" s="178">
        <f t="shared" si="14"/>
        <v>0</v>
      </c>
      <c r="G55" s="178">
        <f t="shared" si="14"/>
        <v>0</v>
      </c>
      <c r="H55" s="178">
        <f t="shared" si="14"/>
        <v>0</v>
      </c>
      <c r="I55" s="178">
        <f t="shared" si="14"/>
        <v>0</v>
      </c>
      <c r="J55" s="178">
        <f t="shared" si="14"/>
        <v>0</v>
      </c>
      <c r="K55" s="179"/>
      <c r="L55" s="178"/>
      <c r="M55" s="178"/>
      <c r="N55" s="178">
        <f t="shared" si="13"/>
        <v>90</v>
      </c>
      <c r="O55" s="178">
        <f t="shared" si="9"/>
        <v>218</v>
      </c>
    </row>
    <row r="56" spans="1:16" ht="15.75" x14ac:dyDescent="0.25">
      <c r="A56" s="184" t="s">
        <v>267</v>
      </c>
      <c r="B56" s="141" t="s">
        <v>268</v>
      </c>
      <c r="C56" s="186">
        <v>90</v>
      </c>
      <c r="D56" s="186">
        <v>218</v>
      </c>
      <c r="E56" s="182">
        <v>0</v>
      </c>
      <c r="F56" s="182">
        <v>0</v>
      </c>
      <c r="G56" s="182"/>
      <c r="H56" s="182"/>
      <c r="I56" s="182"/>
      <c r="J56" s="182"/>
      <c r="K56" s="187"/>
      <c r="L56" s="171"/>
      <c r="M56" s="171"/>
      <c r="N56" s="178">
        <f t="shared" si="13"/>
        <v>90</v>
      </c>
      <c r="O56" s="178">
        <f t="shared" si="9"/>
        <v>218</v>
      </c>
    </row>
    <row r="57" spans="1:16" ht="15.75" x14ac:dyDescent="0.25">
      <c r="A57" s="184" t="s">
        <v>269</v>
      </c>
      <c r="B57" s="141" t="s">
        <v>270</v>
      </c>
      <c r="C57" s="186"/>
      <c r="D57" s="186"/>
      <c r="E57" s="182"/>
      <c r="F57" s="188"/>
      <c r="G57" s="182"/>
      <c r="H57" s="182"/>
      <c r="I57" s="189"/>
      <c r="J57" s="182"/>
      <c r="K57" s="187"/>
      <c r="L57" s="171"/>
      <c r="M57" s="171"/>
      <c r="N57" s="178">
        <f t="shared" si="13"/>
        <v>0</v>
      </c>
      <c r="O57" s="178">
        <f t="shared" si="9"/>
        <v>0</v>
      </c>
    </row>
    <row r="58" spans="1:16" ht="15.75" x14ac:dyDescent="0.25">
      <c r="A58" s="184" t="s">
        <v>15</v>
      </c>
      <c r="B58" s="142" t="s">
        <v>271</v>
      </c>
      <c r="C58" s="186"/>
      <c r="D58" s="186"/>
      <c r="E58" s="182"/>
      <c r="F58" s="188"/>
      <c r="G58" s="190"/>
      <c r="H58" s="190"/>
      <c r="I58" s="189"/>
      <c r="J58" s="182"/>
      <c r="K58" s="187"/>
      <c r="L58" s="171"/>
      <c r="M58" s="171"/>
      <c r="N58" s="178">
        <f t="shared" si="13"/>
        <v>0</v>
      </c>
      <c r="O58" s="178">
        <f t="shared" si="9"/>
        <v>0</v>
      </c>
    </row>
    <row r="59" spans="1:16" ht="15.75" x14ac:dyDescent="0.25">
      <c r="A59" s="184" t="s">
        <v>16</v>
      </c>
      <c r="B59" s="181" t="s">
        <v>272</v>
      </c>
      <c r="C59" s="191"/>
      <c r="D59" s="191"/>
      <c r="E59" s="191"/>
      <c r="F59" s="192"/>
      <c r="G59" s="191"/>
      <c r="H59" s="191"/>
      <c r="I59" s="193"/>
      <c r="J59" s="191"/>
      <c r="K59" s="194"/>
      <c r="L59" s="195"/>
      <c r="M59" s="195"/>
      <c r="N59" s="178">
        <f t="shared" si="13"/>
        <v>0</v>
      </c>
      <c r="O59" s="178">
        <f t="shared" si="9"/>
        <v>0</v>
      </c>
    </row>
    <row r="61" spans="1:16" ht="18.75" customHeight="1" x14ac:dyDescent="0.25"/>
    <row r="63" spans="1:16" ht="20.25" x14ac:dyDescent="0.3">
      <c r="B63" s="388" t="s">
        <v>458</v>
      </c>
      <c r="C63" s="388"/>
      <c r="D63" s="388"/>
      <c r="E63" s="388"/>
      <c r="F63" s="388"/>
      <c r="G63" s="388"/>
      <c r="H63" s="388"/>
      <c r="I63" s="388"/>
      <c r="J63" s="388"/>
      <c r="K63" s="388"/>
      <c r="L63" s="388"/>
      <c r="M63" s="388"/>
      <c r="N63" s="388"/>
      <c r="O63" s="388"/>
      <c r="P63" s="388"/>
    </row>
    <row r="64" spans="1:16" ht="47.2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119" ht="18.75" customHeight="1" x14ac:dyDescent="0.25"/>
    <row r="122" ht="42.7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77" ht="18.75" customHeight="1" x14ac:dyDescent="0.25"/>
    <row r="180" ht="35.2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235" ht="18.75" customHeight="1" x14ac:dyDescent="0.25"/>
    <row r="238" ht="39.75" customHeight="1" x14ac:dyDescent="0.25"/>
    <row r="239" ht="15.75" customHeight="1" x14ac:dyDescent="0.25"/>
    <row r="240" ht="15.75" customHeight="1" x14ac:dyDescent="0.25"/>
    <row r="241" ht="15" customHeight="1" x14ac:dyDescent="0.25"/>
    <row r="242" ht="15" customHeight="1" x14ac:dyDescent="0.25"/>
    <row r="293" ht="18.75" customHeight="1" x14ac:dyDescent="0.25"/>
    <row r="296" ht="42.75" customHeight="1" x14ac:dyDescent="0.25"/>
    <row r="297" ht="15" customHeight="1" x14ac:dyDescent="0.25"/>
    <row r="298" ht="15" customHeight="1" x14ac:dyDescent="0.25"/>
    <row r="301" ht="15" customHeight="1" x14ac:dyDescent="0.25"/>
    <row r="351" ht="18.75" customHeight="1" x14ac:dyDescent="0.25"/>
    <row r="354" ht="42.75" customHeight="1" x14ac:dyDescent="0.25"/>
    <row r="355" ht="15" customHeight="1" x14ac:dyDescent="0.25"/>
    <row r="356" ht="15" customHeight="1" x14ac:dyDescent="0.25"/>
    <row r="409" ht="18.75" customHeight="1" x14ac:dyDescent="0.25"/>
    <row r="412" ht="34.5" customHeight="1" x14ac:dyDescent="0.25"/>
    <row r="413" ht="15" customHeight="1" x14ac:dyDescent="0.25"/>
    <row r="414" ht="15" customHeight="1" x14ac:dyDescent="0.25"/>
    <row r="417" ht="15" customHeight="1" x14ac:dyDescent="0.25"/>
    <row r="467" ht="18.75" customHeight="1" x14ac:dyDescent="0.25"/>
    <row r="470" ht="42" customHeight="1" x14ac:dyDescent="0.25"/>
    <row r="471" ht="15" customHeight="1" x14ac:dyDescent="0.25"/>
    <row r="472" ht="15" customHeight="1" x14ac:dyDescent="0.25"/>
    <row r="475" ht="15" customHeight="1" x14ac:dyDescent="0.25"/>
    <row r="528" ht="21.75" customHeight="1" x14ac:dyDescent="0.25"/>
    <row r="533" ht="15" customHeight="1" x14ac:dyDescent="0.25"/>
    <row r="586" ht="47.25" customHeight="1" x14ac:dyDescent="0.25"/>
    <row r="591" ht="15" customHeight="1" x14ac:dyDescent="0.25"/>
    <row r="644" ht="48" customHeight="1" x14ac:dyDescent="0.25"/>
    <row r="649" ht="15" customHeight="1" x14ac:dyDescent="0.25"/>
    <row r="702" ht="47.25" customHeight="1" x14ac:dyDescent="0.25"/>
    <row r="707" ht="15" customHeight="1" x14ac:dyDescent="0.25"/>
  </sheetData>
  <mergeCells count="25">
    <mergeCell ref="B63:P63"/>
    <mergeCell ref="A3:O3"/>
    <mergeCell ref="N5:O5"/>
    <mergeCell ref="L8:L10"/>
    <mergeCell ref="M8:M10"/>
    <mergeCell ref="N8:N10"/>
    <mergeCell ref="O8:O10"/>
    <mergeCell ref="L6:M7"/>
    <mergeCell ref="N6:O7"/>
    <mergeCell ref="I7:J7"/>
    <mergeCell ref="K7:K10"/>
    <mergeCell ref="C8:C10"/>
    <mergeCell ref="D8:D10"/>
    <mergeCell ref="E8:E10"/>
    <mergeCell ref="F8:F10"/>
    <mergeCell ref="G8:G10"/>
    <mergeCell ref="I6:K6"/>
    <mergeCell ref="I8:I10"/>
    <mergeCell ref="J8:J10"/>
    <mergeCell ref="H8:H10"/>
    <mergeCell ref="A6:A10"/>
    <mergeCell ref="B6:B10"/>
    <mergeCell ref="C6:D7"/>
    <mergeCell ref="E6:F7"/>
    <mergeCell ref="G6:H7"/>
  </mergeCells>
  <pageMargins left="1.1811023622047245" right="0.39370078740157483" top="0.39370078740157483" bottom="0.39370078740157483" header="0.31496062992125984" footer="0.31496062992125984"/>
  <pageSetup paperSize="9" scale="5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0"/>
  <sheetViews>
    <sheetView zoomScale="60" zoomScaleNormal="60" workbookViewId="0">
      <selection activeCell="M11" sqref="M11"/>
    </sheetView>
  </sheetViews>
  <sheetFormatPr defaultRowHeight="15" x14ac:dyDescent="0.25"/>
  <cols>
    <col min="1" max="1" width="4.7109375" customWidth="1"/>
    <col min="2" max="2" width="16.7109375" customWidth="1"/>
    <col min="3" max="3" width="11.5703125" customWidth="1"/>
    <col min="4" max="4" width="11.85546875" customWidth="1"/>
    <col min="5" max="5" width="29.7109375" customWidth="1"/>
    <col min="6" max="6" width="12.42578125" customWidth="1"/>
    <col min="7" max="7" width="30" customWidth="1"/>
    <col min="8" max="8" width="11.85546875" customWidth="1"/>
    <col min="9" max="9" width="22.140625" customWidth="1"/>
    <col min="10" max="10" width="12.7109375" customWidth="1"/>
    <col min="11" max="11" width="16" customWidth="1"/>
    <col min="12" max="12" width="13.140625" customWidth="1"/>
    <col min="13" max="13" width="44" customWidth="1"/>
    <col min="14" max="14" width="11.5703125" customWidth="1"/>
    <col min="15" max="15" width="12" customWidth="1"/>
    <col min="16" max="16" width="10" customWidth="1"/>
    <col min="17" max="17" width="11.42578125" customWidth="1"/>
  </cols>
  <sheetData>
    <row r="3" spans="1:17" ht="39.75" customHeight="1" x14ac:dyDescent="0.25">
      <c r="A3" s="412" t="s">
        <v>487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</row>
    <row r="4" spans="1:17" ht="20.25" x14ac:dyDescent="0.25">
      <c r="A4" s="412" t="s">
        <v>156</v>
      </c>
      <c r="B4" s="412"/>
      <c r="C4" s="412"/>
      <c r="D4" s="412"/>
      <c r="E4" s="412"/>
      <c r="F4" s="412"/>
      <c r="G4" s="412"/>
      <c r="H4" s="412"/>
      <c r="I4" s="412"/>
      <c r="J4" s="412"/>
      <c r="K4" s="412"/>
      <c r="L4" s="412"/>
      <c r="M4" s="412"/>
      <c r="N4" s="412"/>
      <c r="O4" s="412"/>
      <c r="P4" s="412"/>
      <c r="Q4" s="412"/>
    </row>
    <row r="5" spans="1:17" ht="15.75" x14ac:dyDescent="0.25">
      <c r="Q5" s="314" t="s">
        <v>157</v>
      </c>
    </row>
    <row r="6" spans="1:17" ht="15.75" x14ac:dyDescent="0.25">
      <c r="A6" s="409" t="s">
        <v>17</v>
      </c>
      <c r="B6" s="409" t="s">
        <v>158</v>
      </c>
      <c r="C6" s="409" t="s">
        <v>159</v>
      </c>
      <c r="D6" s="409"/>
      <c r="E6" s="409" t="s">
        <v>160</v>
      </c>
      <c r="F6" s="409"/>
      <c r="G6" s="409"/>
      <c r="H6" s="409"/>
      <c r="I6" s="409"/>
      <c r="J6" s="409"/>
      <c r="K6" s="409"/>
      <c r="L6" s="409"/>
      <c r="M6" s="409"/>
      <c r="N6" s="409"/>
      <c r="O6" s="409"/>
      <c r="P6" s="409"/>
      <c r="Q6" s="409"/>
    </row>
    <row r="7" spans="1:17" ht="15.75" x14ac:dyDescent="0.25">
      <c r="A7" s="409"/>
      <c r="B7" s="409"/>
      <c r="C7" s="409" t="s">
        <v>161</v>
      </c>
      <c r="D7" s="409" t="s">
        <v>162</v>
      </c>
      <c r="E7" s="403" t="s">
        <v>163</v>
      </c>
      <c r="F7" s="403"/>
      <c r="G7" s="403" t="s">
        <v>164</v>
      </c>
      <c r="H7" s="403"/>
      <c r="I7" s="409" t="s">
        <v>165</v>
      </c>
      <c r="J7" s="409"/>
      <c r="K7" s="403" t="s">
        <v>166</v>
      </c>
      <c r="L7" s="403"/>
      <c r="M7" s="403" t="s">
        <v>167</v>
      </c>
      <c r="N7" s="403"/>
      <c r="O7" s="403"/>
      <c r="P7" s="403"/>
      <c r="Q7" s="403"/>
    </row>
    <row r="8" spans="1:17" ht="31.5" x14ac:dyDescent="0.25">
      <c r="A8" s="409"/>
      <c r="B8" s="409"/>
      <c r="C8" s="409"/>
      <c r="D8" s="409"/>
      <c r="E8" s="113" t="s">
        <v>168</v>
      </c>
      <c r="F8" s="113" t="s">
        <v>169</v>
      </c>
      <c r="G8" s="113" t="s">
        <v>168</v>
      </c>
      <c r="H8" s="113" t="s">
        <v>169</v>
      </c>
      <c r="I8" s="113" t="s">
        <v>168</v>
      </c>
      <c r="J8" s="113" t="s">
        <v>169</v>
      </c>
      <c r="K8" s="113" t="s">
        <v>168</v>
      </c>
      <c r="L8" s="113" t="s">
        <v>169</v>
      </c>
      <c r="M8" s="113" t="s">
        <v>168</v>
      </c>
      <c r="N8" s="113" t="s">
        <v>169</v>
      </c>
      <c r="O8" s="113" t="s">
        <v>170</v>
      </c>
      <c r="P8" s="113" t="s">
        <v>171</v>
      </c>
      <c r="Q8" s="113" t="s">
        <v>172</v>
      </c>
    </row>
    <row r="9" spans="1:17" ht="15.75" x14ac:dyDescent="0.25">
      <c r="A9" s="1" t="s">
        <v>18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1" t="s">
        <v>9</v>
      </c>
      <c r="K9" s="1" t="s">
        <v>10</v>
      </c>
      <c r="L9" s="1" t="s">
        <v>100</v>
      </c>
      <c r="M9" s="1" t="s">
        <v>173</v>
      </c>
      <c r="N9" s="1" t="s">
        <v>174</v>
      </c>
      <c r="O9" s="1" t="s">
        <v>175</v>
      </c>
      <c r="P9" s="1" t="s">
        <v>176</v>
      </c>
      <c r="Q9" s="1" t="s">
        <v>177</v>
      </c>
    </row>
    <row r="10" spans="1:17" ht="31.5" x14ac:dyDescent="0.25">
      <c r="A10" s="443">
        <v>4</v>
      </c>
      <c r="B10" s="444" t="s">
        <v>178</v>
      </c>
      <c r="C10" s="441">
        <v>1025</v>
      </c>
      <c r="D10" s="441">
        <v>1896</v>
      </c>
      <c r="E10" s="121" t="s">
        <v>179</v>
      </c>
      <c r="F10" s="117">
        <v>952</v>
      </c>
      <c r="G10" s="118" t="s">
        <v>180</v>
      </c>
      <c r="H10" s="117">
        <v>2115</v>
      </c>
      <c r="I10" s="121" t="s">
        <v>181</v>
      </c>
      <c r="J10" s="117">
        <v>791</v>
      </c>
      <c r="K10" s="121" t="s">
        <v>182</v>
      </c>
      <c r="L10" s="117">
        <v>20</v>
      </c>
      <c r="M10" s="121" t="s">
        <v>183</v>
      </c>
      <c r="N10" s="117">
        <v>1620</v>
      </c>
      <c r="O10" s="117">
        <v>0</v>
      </c>
      <c r="P10" s="117">
        <v>33</v>
      </c>
      <c r="Q10" s="117">
        <v>42</v>
      </c>
    </row>
    <row r="11" spans="1:17" ht="15.75" x14ac:dyDescent="0.25">
      <c r="A11" s="443"/>
      <c r="B11" s="445"/>
      <c r="C11" s="447"/>
      <c r="D11" s="447"/>
      <c r="E11" s="123"/>
      <c r="F11" s="117"/>
      <c r="G11" s="123"/>
      <c r="H11" s="117"/>
      <c r="I11" s="123"/>
      <c r="J11" s="117"/>
      <c r="K11" s="117"/>
      <c r="L11" s="117"/>
      <c r="M11" s="121" t="s">
        <v>184</v>
      </c>
      <c r="N11" s="117">
        <v>6200</v>
      </c>
      <c r="O11" s="117">
        <v>0</v>
      </c>
      <c r="P11" s="117"/>
      <c r="Q11" s="117"/>
    </row>
    <row r="12" spans="1:17" ht="15.75" x14ac:dyDescent="0.25">
      <c r="A12" s="443"/>
      <c r="B12" s="445"/>
      <c r="C12" s="447"/>
      <c r="D12" s="447"/>
      <c r="E12" s="441"/>
      <c r="F12" s="441"/>
      <c r="G12" s="117"/>
      <c r="H12" s="117"/>
      <c r="I12" s="117"/>
      <c r="J12" s="117"/>
      <c r="K12" s="117"/>
      <c r="L12" s="117"/>
      <c r="M12" s="439" t="s">
        <v>185</v>
      </c>
      <c r="N12" s="441">
        <v>300</v>
      </c>
      <c r="O12" s="441"/>
      <c r="P12" s="441"/>
      <c r="Q12" s="441"/>
    </row>
    <row r="13" spans="1:17" ht="15.75" x14ac:dyDescent="0.25">
      <c r="A13" s="443"/>
      <c r="B13" s="446"/>
      <c r="C13" s="442"/>
      <c r="D13" s="442"/>
      <c r="E13" s="442"/>
      <c r="F13" s="442"/>
      <c r="G13" s="117"/>
      <c r="H13" s="117"/>
      <c r="I13" s="117"/>
      <c r="J13" s="117"/>
      <c r="K13" s="117"/>
      <c r="L13" s="117"/>
      <c r="M13" s="440"/>
      <c r="N13" s="442"/>
      <c r="O13" s="442"/>
      <c r="P13" s="442"/>
      <c r="Q13" s="442"/>
    </row>
    <row r="14" spans="1:17" x14ac:dyDescent="0.25">
      <c r="A14" s="24"/>
      <c r="B14" s="114" t="s">
        <v>186</v>
      </c>
      <c r="C14" s="114">
        <f>SUM(C10:C13)</f>
        <v>1025</v>
      </c>
      <c r="D14" s="114">
        <f>SUM(D10:D13)</f>
        <v>1896</v>
      </c>
      <c r="E14" s="124" t="s">
        <v>20</v>
      </c>
      <c r="F14" s="114">
        <f>SUM(F10:F13)</f>
        <v>952</v>
      </c>
      <c r="G14" s="124" t="s">
        <v>20</v>
      </c>
      <c r="H14" s="114">
        <f>SUM(H10:H13)</f>
        <v>2115</v>
      </c>
      <c r="I14" s="124" t="s">
        <v>20</v>
      </c>
      <c r="J14" s="114">
        <f>SUM(J10:J13)</f>
        <v>791</v>
      </c>
      <c r="K14" s="124" t="s">
        <v>20</v>
      </c>
      <c r="L14" s="114">
        <f>SUM(L10:L13)</f>
        <v>20</v>
      </c>
      <c r="M14" s="124" t="s">
        <v>20</v>
      </c>
      <c r="N14" s="114">
        <f>SUM(N10:N12)</f>
        <v>8120</v>
      </c>
      <c r="O14" s="114">
        <f>SUM(O10:O13)</f>
        <v>0</v>
      </c>
      <c r="P14" s="114">
        <f>SUM(P10:P13)</f>
        <v>33</v>
      </c>
      <c r="Q14" s="114">
        <f>SUM(Q10:Q13)</f>
        <v>42</v>
      </c>
    </row>
    <row r="16" spans="1:17" s="122" customFormat="1" ht="47.2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17" s="122" customForma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1:17" s="122" customFormat="1" ht="18.75" x14ac:dyDescent="0.3">
      <c r="A18"/>
      <c r="B18" s="315" t="s">
        <v>463</v>
      </c>
      <c r="C18" s="315"/>
      <c r="D18" s="315"/>
      <c r="E18" s="315"/>
      <c r="F18" s="315"/>
      <c r="G18"/>
      <c r="H18"/>
      <c r="I18"/>
      <c r="J18"/>
      <c r="K18"/>
      <c r="L18"/>
      <c r="M18"/>
      <c r="N18"/>
      <c r="O18"/>
      <c r="P18"/>
      <c r="Q18"/>
    </row>
    <row r="19" spans="1:17" s="122" customFormat="1" ht="20.25" x14ac:dyDescent="0.3">
      <c r="A19"/>
      <c r="B19" s="388"/>
      <c r="C19" s="388"/>
      <c r="D19" s="388"/>
      <c r="E19" s="388"/>
      <c r="F19" s="388"/>
      <c r="G19" s="388"/>
      <c r="H19" s="388"/>
      <c r="I19" s="388"/>
      <c r="J19" s="388"/>
      <c r="K19" s="388"/>
      <c r="L19" s="388"/>
      <c r="M19" s="388"/>
      <c r="N19" s="388"/>
      <c r="O19" s="388"/>
      <c r="P19"/>
      <c r="Q19"/>
    </row>
    <row r="20" spans="1:17" s="122" customForma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17" s="122" customForma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1:17" ht="63" customHeight="1" x14ac:dyDescent="0.25"/>
    <row r="23" spans="1:17" ht="30" customHeight="1" x14ac:dyDescent="0.25"/>
    <row r="24" spans="1:17" ht="15" customHeight="1" x14ac:dyDescent="0.25"/>
    <row r="30" spans="1:17" ht="15" customHeight="1" x14ac:dyDescent="0.25"/>
  </sheetData>
  <mergeCells count="25">
    <mergeCell ref="A10:A13"/>
    <mergeCell ref="B10:B13"/>
    <mergeCell ref="C10:C13"/>
    <mergeCell ref="D10:D13"/>
    <mergeCell ref="Q12:Q13"/>
    <mergeCell ref="E12:E13"/>
    <mergeCell ref="F12:F13"/>
    <mergeCell ref="A3:Q3"/>
    <mergeCell ref="A4:Q4"/>
    <mergeCell ref="A6:A8"/>
    <mergeCell ref="B6:B8"/>
    <mergeCell ref="C6:D6"/>
    <mergeCell ref="E6:Q6"/>
    <mergeCell ref="C7:C8"/>
    <mergeCell ref="D7:D8"/>
    <mergeCell ref="E7:F7"/>
    <mergeCell ref="G7:H7"/>
    <mergeCell ref="I7:J7"/>
    <mergeCell ref="K7:L7"/>
    <mergeCell ref="M7:Q7"/>
    <mergeCell ref="B19:O19"/>
    <mergeCell ref="M12:M13"/>
    <mergeCell ref="N12:N13"/>
    <mergeCell ref="O12:O13"/>
    <mergeCell ref="P12:P13"/>
  </mergeCells>
  <hyperlinks>
    <hyperlink ref="E10" r:id="rId1"/>
    <hyperlink ref="I10" r:id="rId2"/>
    <hyperlink ref="M10" r:id="rId3"/>
    <hyperlink ref="M11" r:id="rId4"/>
    <hyperlink ref="G10" r:id="rId5"/>
  </hyperlinks>
  <pageMargins left="0.7" right="0.7" top="0.75" bottom="0.75" header="0.3" footer="0.3"/>
  <pageSetup paperSize="9" scale="45" orientation="landscape" r:id="rId6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4"/>
  <sheetViews>
    <sheetView view="pageBreakPreview" topLeftCell="A6" zoomScale="60" workbookViewId="0">
      <selection activeCell="D15" sqref="D15"/>
    </sheetView>
  </sheetViews>
  <sheetFormatPr defaultRowHeight="15" x14ac:dyDescent="0.25"/>
  <cols>
    <col min="2" max="2" width="42.140625" customWidth="1"/>
    <col min="3" max="3" width="16.7109375" customWidth="1"/>
    <col min="4" max="4" width="28.85546875" customWidth="1"/>
    <col min="5" max="5" width="15.42578125" customWidth="1"/>
    <col min="6" max="6" width="38.140625" customWidth="1"/>
  </cols>
  <sheetData>
    <row r="1" spans="1:6" x14ac:dyDescent="0.25">
      <c r="D1" s="406"/>
      <c r="E1" s="406"/>
      <c r="F1" s="406"/>
    </row>
    <row r="3" spans="1:6" x14ac:dyDescent="0.25">
      <c r="F3" s="43"/>
    </row>
    <row r="5" spans="1:6" ht="41.25" customHeight="1" x14ac:dyDescent="0.25"/>
    <row r="7" spans="1:6" ht="46.5" customHeight="1" x14ac:dyDescent="0.25">
      <c r="A7" s="93"/>
      <c r="B7" s="401" t="s">
        <v>488</v>
      </c>
      <c r="C7" s="401"/>
      <c r="D7" s="401"/>
      <c r="E7" s="401"/>
      <c r="F7" s="401"/>
    </row>
    <row r="8" spans="1:6" ht="18.75" customHeight="1" x14ac:dyDescent="0.25">
      <c r="A8" s="93"/>
      <c r="B8" s="93"/>
      <c r="C8" s="93"/>
      <c r="D8" s="93"/>
      <c r="E8" s="93"/>
      <c r="F8" s="93"/>
    </row>
    <row r="9" spans="1:6" ht="15.75" x14ac:dyDescent="0.25">
      <c r="A9" s="41"/>
      <c r="B9" s="41"/>
      <c r="C9" s="41"/>
      <c r="D9" s="41"/>
      <c r="E9" s="41"/>
      <c r="F9" s="44" t="s">
        <v>74</v>
      </c>
    </row>
    <row r="10" spans="1:6" ht="15.75" x14ac:dyDescent="0.25">
      <c r="A10" s="403" t="s">
        <v>17</v>
      </c>
      <c r="B10" s="403" t="s">
        <v>75</v>
      </c>
      <c r="C10" s="449" t="s">
        <v>151</v>
      </c>
      <c r="D10" s="449"/>
      <c r="E10" s="449"/>
      <c r="F10" s="449"/>
    </row>
    <row r="11" spans="1:6" ht="63" x14ac:dyDescent="0.25">
      <c r="A11" s="403"/>
      <c r="B11" s="403"/>
      <c r="C11" s="101" t="s">
        <v>76</v>
      </c>
      <c r="D11" s="101" t="s">
        <v>77</v>
      </c>
      <c r="E11" s="101" t="s">
        <v>78</v>
      </c>
      <c r="F11" s="101" t="s">
        <v>79</v>
      </c>
    </row>
    <row r="12" spans="1:6" ht="15.75" x14ac:dyDescent="0.25">
      <c r="A12" s="1" t="s">
        <v>18</v>
      </c>
      <c r="B12" s="1" t="s">
        <v>1</v>
      </c>
      <c r="C12" s="4" t="s">
        <v>2</v>
      </c>
      <c r="D12" s="4" t="s">
        <v>3</v>
      </c>
      <c r="E12" s="4" t="s">
        <v>4</v>
      </c>
      <c r="F12" s="4" t="s">
        <v>5</v>
      </c>
    </row>
    <row r="13" spans="1:6" ht="15.75" x14ac:dyDescent="0.25">
      <c r="A13" s="75">
        <v>1</v>
      </c>
      <c r="B13" s="75" t="s">
        <v>80</v>
      </c>
      <c r="C13" s="77">
        <v>24556</v>
      </c>
      <c r="D13" s="77">
        <v>6139</v>
      </c>
      <c r="E13" s="77">
        <v>0</v>
      </c>
      <c r="F13" s="77">
        <v>0</v>
      </c>
    </row>
    <row r="14" spans="1:6" ht="15.75" x14ac:dyDescent="0.25">
      <c r="A14" s="75">
        <v>2</v>
      </c>
      <c r="B14" s="75" t="s">
        <v>81</v>
      </c>
      <c r="C14" s="77">
        <v>41</v>
      </c>
      <c r="D14" s="77"/>
      <c r="E14" s="77">
        <v>0</v>
      </c>
      <c r="F14" s="77">
        <v>0</v>
      </c>
    </row>
    <row r="15" spans="1:6" ht="15.75" x14ac:dyDescent="0.25">
      <c r="A15" s="75">
        <v>3</v>
      </c>
      <c r="B15" s="75" t="s">
        <v>82</v>
      </c>
      <c r="C15" s="77">
        <v>125</v>
      </c>
      <c r="D15" s="77"/>
      <c r="E15" s="77">
        <v>0</v>
      </c>
      <c r="F15" s="77">
        <v>0</v>
      </c>
    </row>
    <row r="16" spans="1:6" ht="15.75" x14ac:dyDescent="0.25">
      <c r="A16" s="75">
        <v>4</v>
      </c>
      <c r="B16" s="75" t="s">
        <v>83</v>
      </c>
      <c r="C16" s="77">
        <v>0</v>
      </c>
      <c r="D16" s="77">
        <v>0</v>
      </c>
      <c r="E16" s="77">
        <v>0</v>
      </c>
      <c r="F16" s="77">
        <v>0</v>
      </c>
    </row>
    <row r="17" spans="1:9" ht="15.75" x14ac:dyDescent="0.25">
      <c r="A17" s="75">
        <v>5</v>
      </c>
      <c r="B17" s="75" t="s">
        <v>84</v>
      </c>
      <c r="C17" s="45">
        <v>0</v>
      </c>
      <c r="D17" s="45">
        <v>0</v>
      </c>
      <c r="E17" s="77">
        <v>0</v>
      </c>
      <c r="F17" s="77">
        <v>0</v>
      </c>
    </row>
    <row r="18" spans="1:9" ht="15.75" x14ac:dyDescent="0.25">
      <c r="A18" s="448" t="s">
        <v>85</v>
      </c>
      <c r="B18" s="448"/>
      <c r="C18" s="3">
        <f>C13+C14+C15+C16+C17</f>
        <v>24722</v>
      </c>
      <c r="D18" s="3">
        <f>D13+D14+D15+D16+D17</f>
        <v>6139</v>
      </c>
      <c r="E18" s="3">
        <f>E13+E14+E15+E16+E17</f>
        <v>0</v>
      </c>
      <c r="F18" s="3">
        <f>F13+F14+F15+F16+F17</f>
        <v>0</v>
      </c>
    </row>
    <row r="21" spans="1:9" ht="35.25" customHeight="1" x14ac:dyDescent="0.3">
      <c r="B21" s="315" t="s">
        <v>463</v>
      </c>
      <c r="C21" s="315"/>
      <c r="D21" s="315"/>
      <c r="E21" s="315"/>
      <c r="F21" s="315"/>
      <c r="G21" s="317"/>
      <c r="H21" s="317"/>
      <c r="I21" s="317"/>
    </row>
    <row r="34" ht="34.5" customHeight="1" x14ac:dyDescent="0.25"/>
    <row r="35" ht="18.75" customHeight="1" x14ac:dyDescent="0.25"/>
    <row r="48" ht="33" customHeight="1" x14ac:dyDescent="0.25"/>
    <row r="49" ht="18.75" customHeight="1" x14ac:dyDescent="0.25"/>
    <row r="62" ht="33.75" customHeight="1" x14ac:dyDescent="0.25"/>
    <row r="63" ht="18.75" customHeight="1" x14ac:dyDescent="0.25"/>
    <row r="76" ht="36" customHeight="1" x14ac:dyDescent="0.25"/>
    <row r="77" ht="18.75" customHeight="1" x14ac:dyDescent="0.25"/>
    <row r="90" ht="39" customHeight="1" x14ac:dyDescent="0.25"/>
    <row r="91" ht="18.75" customHeight="1" x14ac:dyDescent="0.25"/>
    <row r="104" ht="39" customHeight="1" x14ac:dyDescent="0.25"/>
    <row r="105" ht="18.75" customHeight="1" x14ac:dyDescent="0.25"/>
    <row r="118" ht="36" customHeight="1" x14ac:dyDescent="0.25"/>
    <row r="119" ht="18.75" customHeight="1" x14ac:dyDescent="0.25"/>
    <row r="132" ht="36.75" customHeight="1" x14ac:dyDescent="0.25"/>
    <row r="146" ht="36.75" customHeight="1" x14ac:dyDescent="0.25"/>
    <row r="160" ht="40.5" customHeight="1" x14ac:dyDescent="0.25"/>
    <row r="174" ht="34.5" customHeight="1" x14ac:dyDescent="0.25"/>
  </sheetData>
  <mergeCells count="6">
    <mergeCell ref="D1:F1"/>
    <mergeCell ref="A18:B18"/>
    <mergeCell ref="B7:F7"/>
    <mergeCell ref="A10:A11"/>
    <mergeCell ref="B10:B11"/>
    <mergeCell ref="C10:F10"/>
  </mergeCells>
  <pageMargins left="0.39370078740157483" right="0.39370078740157483" top="0.39370078740157483" bottom="0" header="0.31496062992125984" footer="0.31496062992125984"/>
  <pageSetup paperSize="9" scale="7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"/>
  <sheetViews>
    <sheetView view="pageBreakPreview" zoomScale="80" zoomScaleNormal="93" zoomScaleSheetLayoutView="80" workbookViewId="0">
      <selection activeCell="I9" sqref="I9:L9"/>
    </sheetView>
  </sheetViews>
  <sheetFormatPr defaultRowHeight="15" x14ac:dyDescent="0.25"/>
  <cols>
    <col min="1" max="1" width="5.85546875" customWidth="1"/>
    <col min="2" max="2" width="42.140625" customWidth="1"/>
    <col min="3" max="3" width="16.140625" customWidth="1"/>
    <col min="4" max="4" width="16.28515625" customWidth="1"/>
    <col min="5" max="5" width="11.85546875" customWidth="1"/>
    <col min="6" max="6" width="15.85546875" customWidth="1"/>
    <col min="7" max="7" width="18" customWidth="1"/>
    <col min="8" max="8" width="14.28515625" customWidth="1"/>
    <col min="9" max="9" width="13.85546875" customWidth="1"/>
    <col min="10" max="10" width="17.42578125" customWidth="1"/>
    <col min="11" max="11" width="14.42578125" customWidth="1"/>
    <col min="12" max="12" width="29.28515625" customWidth="1"/>
  </cols>
  <sheetData>
    <row r="2" spans="1:12" ht="35.25" customHeight="1" x14ac:dyDescent="0.3">
      <c r="D2" s="450" t="s">
        <v>489</v>
      </c>
      <c r="E2" s="450"/>
      <c r="F2" s="450"/>
      <c r="G2" s="450"/>
      <c r="H2" s="450"/>
      <c r="I2" s="450"/>
      <c r="J2" s="450"/>
      <c r="K2" s="450"/>
    </row>
    <row r="4" spans="1:12" ht="15.75" x14ac:dyDescent="0.25">
      <c r="L4" s="44" t="s">
        <v>86</v>
      </c>
    </row>
    <row r="5" spans="1:12" ht="15.75" x14ac:dyDescent="0.25">
      <c r="A5" s="451" t="s">
        <v>17</v>
      </c>
      <c r="B5" s="409" t="s">
        <v>87</v>
      </c>
      <c r="C5" s="409" t="s">
        <v>88</v>
      </c>
      <c r="D5" s="409"/>
      <c r="E5" s="409" t="s">
        <v>89</v>
      </c>
      <c r="F5" s="409" t="s">
        <v>90</v>
      </c>
      <c r="G5" s="409"/>
      <c r="H5" s="409"/>
      <c r="I5" s="409" t="s">
        <v>91</v>
      </c>
      <c r="J5" s="409" t="s">
        <v>11</v>
      </c>
      <c r="K5" s="409"/>
      <c r="L5" s="453" t="s">
        <v>92</v>
      </c>
    </row>
    <row r="6" spans="1:12" x14ac:dyDescent="0.25">
      <c r="A6" s="451"/>
      <c r="B6" s="409"/>
      <c r="C6" s="403" t="s">
        <v>93</v>
      </c>
      <c r="D6" s="409" t="s">
        <v>94</v>
      </c>
      <c r="E6" s="409"/>
      <c r="F6" s="452" t="s">
        <v>95</v>
      </c>
      <c r="G6" s="452" t="s">
        <v>96</v>
      </c>
      <c r="H6" s="409" t="s">
        <v>97</v>
      </c>
      <c r="I6" s="409"/>
      <c r="J6" s="409" t="s">
        <v>98</v>
      </c>
      <c r="K6" s="409" t="s">
        <v>99</v>
      </c>
      <c r="L6" s="454"/>
    </row>
    <row r="7" spans="1:12" x14ac:dyDescent="0.25">
      <c r="A7" s="451"/>
      <c r="B7" s="409"/>
      <c r="C7" s="403"/>
      <c r="D7" s="409"/>
      <c r="E7" s="409"/>
      <c r="F7" s="452"/>
      <c r="G7" s="452"/>
      <c r="H7" s="409"/>
      <c r="I7" s="409"/>
      <c r="J7" s="409"/>
      <c r="K7" s="409"/>
      <c r="L7" s="454"/>
    </row>
    <row r="8" spans="1:12" ht="18.75" x14ac:dyDescent="0.25">
      <c r="A8" s="46" t="s">
        <v>18</v>
      </c>
      <c r="B8" s="46" t="s">
        <v>1</v>
      </c>
      <c r="C8" s="46" t="s">
        <v>2</v>
      </c>
      <c r="D8" s="46" t="s">
        <v>3</v>
      </c>
      <c r="E8" s="46" t="s">
        <v>4</v>
      </c>
      <c r="F8" s="46" t="s">
        <v>5</v>
      </c>
      <c r="G8" s="46" t="s">
        <v>6</v>
      </c>
      <c r="H8" s="46" t="s">
        <v>7</v>
      </c>
      <c r="I8" s="46" t="s">
        <v>8</v>
      </c>
      <c r="J8" s="46" t="s">
        <v>9</v>
      </c>
      <c r="K8" s="46" t="s">
        <v>10</v>
      </c>
      <c r="L8" s="46" t="s">
        <v>100</v>
      </c>
    </row>
    <row r="9" spans="1:12" ht="30" x14ac:dyDescent="0.25">
      <c r="A9" s="47">
        <v>1</v>
      </c>
      <c r="B9" s="74" t="s">
        <v>104</v>
      </c>
      <c r="C9" s="23">
        <v>0</v>
      </c>
      <c r="D9" s="23"/>
      <c r="E9" s="23" t="s">
        <v>101</v>
      </c>
      <c r="F9" s="23" t="s">
        <v>102</v>
      </c>
      <c r="G9" s="23" t="s">
        <v>105</v>
      </c>
      <c r="H9" s="23" t="s">
        <v>103</v>
      </c>
      <c r="I9" s="382">
        <v>6</v>
      </c>
      <c r="J9" s="382">
        <v>0</v>
      </c>
      <c r="K9" s="382">
        <v>6</v>
      </c>
      <c r="L9" s="383" t="s">
        <v>106</v>
      </c>
    </row>
    <row r="10" spans="1:12" x14ac:dyDescent="0.25">
      <c r="A10" s="12"/>
      <c r="B10" s="24" t="s">
        <v>0</v>
      </c>
      <c r="C10" s="24">
        <f>SUM(C9:C9)</f>
        <v>0</v>
      </c>
      <c r="D10" s="32"/>
      <c r="E10" s="32"/>
      <c r="F10" s="32"/>
      <c r="G10" s="32"/>
      <c r="H10" s="32"/>
      <c r="I10" s="24">
        <f>SUM(I9:I9)</f>
        <v>6</v>
      </c>
      <c r="J10" s="24">
        <f>SUM(J9:J9)</f>
        <v>0</v>
      </c>
      <c r="K10" s="24">
        <f>SUM(K9:K9)</f>
        <v>6</v>
      </c>
      <c r="L10" s="32"/>
    </row>
    <row r="13" spans="1:12" ht="18.75" x14ac:dyDescent="0.3">
      <c r="B13" s="315" t="s">
        <v>463</v>
      </c>
      <c r="C13" s="315"/>
      <c r="D13" s="315"/>
      <c r="E13" s="315"/>
      <c r="F13" s="315"/>
    </row>
    <row r="14" spans="1:12" ht="18.75" x14ac:dyDescent="0.25">
      <c r="A14" s="429"/>
      <c r="B14" s="429"/>
      <c r="C14" s="429"/>
      <c r="D14" s="429"/>
      <c r="E14" s="429"/>
      <c r="F14" s="429"/>
      <c r="G14" s="429"/>
      <c r="H14" s="429"/>
      <c r="I14" s="429"/>
      <c r="J14" s="429"/>
      <c r="K14" s="429"/>
      <c r="L14" s="429"/>
    </row>
  </sheetData>
  <mergeCells count="17">
    <mergeCell ref="A14:L14"/>
    <mergeCell ref="I5:I7"/>
    <mergeCell ref="J5:K5"/>
    <mergeCell ref="L5:L7"/>
    <mergeCell ref="D2:K2"/>
    <mergeCell ref="J6:J7"/>
    <mergeCell ref="K6:K7"/>
    <mergeCell ref="A5:A7"/>
    <mergeCell ref="B5:B7"/>
    <mergeCell ref="C5:D5"/>
    <mergeCell ref="E5:E7"/>
    <mergeCell ref="F5:H5"/>
    <mergeCell ref="C6:C7"/>
    <mergeCell ref="D6:D7"/>
    <mergeCell ref="F6:F7"/>
    <mergeCell ref="G6:G7"/>
    <mergeCell ref="H6:H7"/>
  </mergeCells>
  <pageMargins left="0.7" right="0.7" top="0.75" bottom="0.75" header="0.3" footer="0.3"/>
  <pageSetup paperSize="9" scale="6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5"/>
  <sheetViews>
    <sheetView zoomScale="90" zoomScaleNormal="90" workbookViewId="0">
      <selection activeCell="J8" sqref="J8"/>
    </sheetView>
  </sheetViews>
  <sheetFormatPr defaultRowHeight="15" x14ac:dyDescent="0.25"/>
  <cols>
    <col min="2" max="2" width="27.28515625" customWidth="1"/>
    <col min="3" max="3" width="13.7109375" customWidth="1"/>
    <col min="4" max="4" width="11.5703125" customWidth="1"/>
    <col min="5" max="5" width="16.5703125" customWidth="1"/>
    <col min="6" max="6" width="15" customWidth="1"/>
    <col min="7" max="7" width="11.5703125" customWidth="1"/>
    <col min="8" max="8" width="10.28515625" customWidth="1"/>
    <col min="9" max="9" width="14" customWidth="1"/>
    <col min="10" max="10" width="13.85546875" customWidth="1"/>
    <col min="11" max="11" width="13.28515625" customWidth="1"/>
    <col min="12" max="12" width="13" customWidth="1"/>
    <col min="13" max="13" width="16.140625" customWidth="1"/>
    <col min="14" max="14" width="11.85546875" customWidth="1"/>
    <col min="15" max="15" width="11.140625" customWidth="1"/>
    <col min="16" max="16" width="17" customWidth="1"/>
  </cols>
  <sheetData>
    <row r="2" spans="1:16" ht="22.5" customHeight="1" x14ac:dyDescent="0.25">
      <c r="A2" s="458" t="s">
        <v>490</v>
      </c>
      <c r="B2" s="458"/>
      <c r="C2" s="458"/>
      <c r="D2" s="458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</row>
    <row r="3" spans="1:16" ht="18.75" x14ac:dyDescent="0.25">
      <c r="A3" s="458" t="s">
        <v>107</v>
      </c>
      <c r="B3" s="458"/>
      <c r="C3" s="458"/>
      <c r="D3" s="458"/>
      <c r="E3" s="458"/>
      <c r="F3" s="458"/>
      <c r="G3" s="458"/>
      <c r="H3" s="458"/>
      <c r="I3" s="458"/>
      <c r="J3" s="458"/>
      <c r="K3" s="458"/>
      <c r="L3" s="458"/>
      <c r="M3" s="458"/>
      <c r="N3" s="458"/>
      <c r="O3" s="458"/>
    </row>
    <row r="4" spans="1:16" ht="15.75" thickBot="1" x14ac:dyDescent="0.3">
      <c r="O4" s="48"/>
      <c r="P4" s="48" t="s">
        <v>108</v>
      </c>
    </row>
    <row r="5" spans="1:16" ht="30.75" customHeight="1" thickBot="1" x14ac:dyDescent="0.3">
      <c r="A5" s="459" t="s">
        <v>17</v>
      </c>
      <c r="B5" s="49" t="s">
        <v>109</v>
      </c>
      <c r="C5" s="462" t="s">
        <v>110</v>
      </c>
      <c r="D5" s="463"/>
      <c r="E5" s="462" t="s">
        <v>111</v>
      </c>
      <c r="F5" s="464"/>
      <c r="G5" s="465" t="s">
        <v>133</v>
      </c>
      <c r="H5" s="462" t="s">
        <v>134</v>
      </c>
      <c r="I5" s="463"/>
      <c r="J5" s="465" t="s">
        <v>155</v>
      </c>
      <c r="K5" s="467" t="s">
        <v>153</v>
      </c>
      <c r="L5" s="468"/>
      <c r="M5" s="455" t="s">
        <v>493</v>
      </c>
      <c r="N5" s="457" t="s">
        <v>494</v>
      </c>
      <c r="O5" s="457"/>
    </row>
    <row r="6" spans="1:16" ht="33" customHeight="1" thickBot="1" x14ac:dyDescent="0.3">
      <c r="A6" s="460"/>
      <c r="B6" s="50" t="s">
        <v>112</v>
      </c>
      <c r="C6" s="51" t="s">
        <v>113</v>
      </c>
      <c r="D6" s="51" t="s">
        <v>114</v>
      </c>
      <c r="E6" s="51" t="s">
        <v>115</v>
      </c>
      <c r="F6" s="52" t="s">
        <v>116</v>
      </c>
      <c r="G6" s="466"/>
      <c r="H6" s="51" t="s">
        <v>113</v>
      </c>
      <c r="I6" s="51" t="s">
        <v>114</v>
      </c>
      <c r="J6" s="466"/>
      <c r="K6" s="53" t="s">
        <v>113</v>
      </c>
      <c r="L6" s="109" t="s">
        <v>114</v>
      </c>
      <c r="M6" s="456"/>
      <c r="N6" s="381" t="s">
        <v>113</v>
      </c>
      <c r="O6" s="381" t="s">
        <v>114</v>
      </c>
    </row>
    <row r="7" spans="1:16" ht="15.75" thickBot="1" x14ac:dyDescent="0.3">
      <c r="A7" s="461"/>
      <c r="B7" s="107">
        <v>1</v>
      </c>
      <c r="C7" s="54">
        <v>2</v>
      </c>
      <c r="D7" s="107">
        <v>3</v>
      </c>
      <c r="E7" s="107">
        <v>4</v>
      </c>
      <c r="F7" s="107">
        <v>5</v>
      </c>
      <c r="G7" s="107">
        <v>9</v>
      </c>
      <c r="H7" s="107">
        <v>10</v>
      </c>
      <c r="I7" s="107">
        <v>11</v>
      </c>
      <c r="J7" s="107">
        <v>12</v>
      </c>
      <c r="K7" s="108">
        <v>13</v>
      </c>
      <c r="L7" s="110">
        <v>14</v>
      </c>
      <c r="M7" s="378">
        <v>12</v>
      </c>
      <c r="N7" s="381">
        <v>13</v>
      </c>
      <c r="O7" s="381">
        <v>14</v>
      </c>
    </row>
    <row r="8" spans="1:16" ht="15.75" x14ac:dyDescent="0.25">
      <c r="A8" s="55">
        <v>4</v>
      </c>
      <c r="B8" s="56" t="s">
        <v>104</v>
      </c>
      <c r="C8" s="304">
        <v>7966</v>
      </c>
      <c r="D8" s="75">
        <v>24774</v>
      </c>
      <c r="E8" s="75">
        <v>8690</v>
      </c>
      <c r="F8" s="75">
        <v>12035</v>
      </c>
      <c r="G8" s="75">
        <v>204.32</v>
      </c>
      <c r="H8" s="106">
        <v>486</v>
      </c>
      <c r="I8" s="79">
        <v>1727</v>
      </c>
      <c r="J8" s="76">
        <v>59.5</v>
      </c>
      <c r="K8" s="75">
        <v>304</v>
      </c>
      <c r="L8" s="75">
        <v>500</v>
      </c>
      <c r="M8" s="379">
        <v>0</v>
      </c>
      <c r="N8" s="75">
        <v>0</v>
      </c>
      <c r="O8" s="75">
        <v>0</v>
      </c>
    </row>
    <row r="9" spans="1:16" ht="15.75" x14ac:dyDescent="0.25">
      <c r="A9" s="66"/>
      <c r="B9" s="57" t="s">
        <v>24</v>
      </c>
      <c r="C9" s="75">
        <v>7966</v>
      </c>
      <c r="D9" s="75">
        <v>24774</v>
      </c>
      <c r="E9" s="75">
        <v>8690</v>
      </c>
      <c r="F9" s="75">
        <v>12035</v>
      </c>
      <c r="G9" s="75">
        <v>204.32</v>
      </c>
      <c r="H9" s="75">
        <v>486</v>
      </c>
      <c r="I9" s="75">
        <v>1727</v>
      </c>
      <c r="J9" s="75">
        <v>59.5</v>
      </c>
      <c r="K9" s="75">
        <v>304</v>
      </c>
      <c r="L9" s="75">
        <v>500</v>
      </c>
      <c r="M9" s="380">
        <v>0</v>
      </c>
      <c r="N9" s="75">
        <v>0</v>
      </c>
      <c r="O9" s="75">
        <v>0</v>
      </c>
    </row>
    <row r="12" spans="1:16" ht="18.75" x14ac:dyDescent="0.25">
      <c r="A12" s="429"/>
      <c r="B12" s="429"/>
      <c r="C12" s="429"/>
      <c r="D12" s="429"/>
      <c r="E12" s="429"/>
      <c r="F12" s="429"/>
      <c r="G12" s="429"/>
      <c r="H12" s="429"/>
      <c r="I12" s="429"/>
      <c r="J12" s="429"/>
      <c r="K12" s="429"/>
      <c r="L12" s="429"/>
      <c r="M12" s="429"/>
      <c r="N12" s="429"/>
      <c r="O12" s="429"/>
    </row>
    <row r="14" spans="1:16" ht="18.75" x14ac:dyDescent="0.3">
      <c r="B14" s="317"/>
      <c r="C14" s="315" t="s">
        <v>463</v>
      </c>
      <c r="D14" s="315"/>
      <c r="E14" s="315"/>
      <c r="F14" s="315"/>
      <c r="G14" s="315"/>
      <c r="H14" s="317"/>
      <c r="I14" s="317"/>
      <c r="J14" s="317"/>
      <c r="K14" s="317"/>
      <c r="L14" s="317"/>
      <c r="M14" s="317"/>
    </row>
    <row r="15" spans="1:16" ht="18.75" x14ac:dyDescent="0.25">
      <c r="B15" s="429"/>
      <c r="C15" s="429"/>
      <c r="D15" s="429"/>
      <c r="E15" s="429"/>
      <c r="F15" s="429"/>
      <c r="G15" s="429"/>
      <c r="H15" s="429"/>
      <c r="I15" s="429"/>
      <c r="J15" s="429"/>
      <c r="K15" s="429"/>
      <c r="L15" s="429"/>
      <c r="M15" s="429"/>
    </row>
  </sheetData>
  <mergeCells count="13">
    <mergeCell ref="M5:M6"/>
    <mergeCell ref="N5:O5"/>
    <mergeCell ref="B15:M15"/>
    <mergeCell ref="A12:O12"/>
    <mergeCell ref="A2:O2"/>
    <mergeCell ref="A3:O3"/>
    <mergeCell ref="A5:A7"/>
    <mergeCell ref="C5:D5"/>
    <mergeCell ref="E5:F5"/>
    <mergeCell ref="G5:G6"/>
    <mergeCell ref="H5:I5"/>
    <mergeCell ref="J5:J6"/>
    <mergeCell ref="K5:L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7"/>
  <sheetViews>
    <sheetView zoomScale="70" zoomScaleNormal="70" zoomScaleSheetLayoutView="70" workbookViewId="0">
      <selection activeCell="O12" sqref="O12"/>
    </sheetView>
  </sheetViews>
  <sheetFormatPr defaultRowHeight="15" x14ac:dyDescent="0.25"/>
  <cols>
    <col min="1" max="1" width="8.140625" customWidth="1"/>
    <col min="2" max="2" width="30.7109375" customWidth="1"/>
    <col min="3" max="3" width="11.5703125" customWidth="1"/>
    <col min="5" max="5" width="13.7109375" customWidth="1"/>
    <col min="7" max="7" width="11.42578125" customWidth="1"/>
    <col min="9" max="9" width="12.85546875" customWidth="1"/>
    <col min="10" max="10" width="8.140625" customWidth="1"/>
    <col min="11" max="11" width="11" customWidth="1"/>
    <col min="13" max="13" width="10.5703125" customWidth="1"/>
    <col min="15" max="15" width="14.85546875" customWidth="1"/>
    <col min="16" max="16" width="17.7109375" customWidth="1"/>
    <col min="17" max="17" width="16.85546875" customWidth="1"/>
    <col min="18" max="18" width="16.140625" customWidth="1"/>
    <col min="19" max="19" width="18.85546875" customWidth="1"/>
    <col min="20" max="20" width="18.7109375" customWidth="1"/>
    <col min="21" max="21" width="18.28515625" customWidth="1"/>
    <col min="22" max="22" width="13" customWidth="1"/>
    <col min="23" max="23" width="13.85546875" customWidth="1"/>
    <col min="24" max="24" width="13.5703125" customWidth="1"/>
    <col min="25" max="25" width="14.7109375" customWidth="1"/>
  </cols>
  <sheetData>
    <row r="3" spans="1:19" ht="32.25" customHeight="1" x14ac:dyDescent="0.25">
      <c r="A3" s="58"/>
      <c r="B3" s="412" t="s">
        <v>491</v>
      </c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  <c r="O3" s="412"/>
      <c r="P3" s="412"/>
      <c r="Q3" s="412"/>
      <c r="R3" s="412"/>
      <c r="S3" s="412"/>
    </row>
    <row r="4" spans="1:19" ht="21" customHeight="1" x14ac:dyDescent="0.25">
      <c r="A4" s="401" t="s">
        <v>149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</row>
    <row r="5" spans="1:19" ht="15.75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59"/>
      <c r="S5" s="42" t="s">
        <v>117</v>
      </c>
    </row>
    <row r="6" spans="1:19" ht="15" customHeight="1" x14ac:dyDescent="0.25">
      <c r="A6" s="407" t="s">
        <v>22</v>
      </c>
      <c r="B6" s="407" t="s">
        <v>23</v>
      </c>
      <c r="C6" s="470" t="s">
        <v>135</v>
      </c>
      <c r="D6" s="471"/>
      <c r="E6" s="471"/>
      <c r="F6" s="472"/>
      <c r="G6" s="470" t="s">
        <v>498</v>
      </c>
      <c r="H6" s="471"/>
      <c r="I6" s="471"/>
      <c r="J6" s="472"/>
      <c r="K6" s="470" t="s">
        <v>118</v>
      </c>
      <c r="L6" s="471"/>
      <c r="M6" s="471"/>
      <c r="N6" s="472"/>
      <c r="O6" s="377"/>
      <c r="P6" s="470" t="s">
        <v>154</v>
      </c>
      <c r="Q6" s="472"/>
      <c r="R6" s="470" t="s">
        <v>497</v>
      </c>
      <c r="S6" s="472"/>
    </row>
    <row r="7" spans="1:19" ht="156.75" x14ac:dyDescent="0.25">
      <c r="A7" s="408"/>
      <c r="B7" s="408"/>
      <c r="C7" s="374" t="s">
        <v>120</v>
      </c>
      <c r="D7" s="374" t="s">
        <v>121</v>
      </c>
      <c r="E7" s="374" t="s">
        <v>122</v>
      </c>
      <c r="F7" s="374" t="s">
        <v>123</v>
      </c>
      <c r="G7" s="374" t="s">
        <v>120</v>
      </c>
      <c r="H7" s="374" t="s">
        <v>121</v>
      </c>
      <c r="I7" s="374" t="s">
        <v>122</v>
      </c>
      <c r="J7" s="374" t="s">
        <v>123</v>
      </c>
      <c r="K7" s="374" t="s">
        <v>120</v>
      </c>
      <c r="L7" s="374" t="s">
        <v>121</v>
      </c>
      <c r="M7" s="374" t="s">
        <v>122</v>
      </c>
      <c r="N7" s="374" t="s">
        <v>123</v>
      </c>
      <c r="O7" s="365" t="s">
        <v>119</v>
      </c>
      <c r="P7" s="115" t="s">
        <v>125</v>
      </c>
      <c r="Q7" s="115" t="s">
        <v>124</v>
      </c>
      <c r="R7" s="374" t="s">
        <v>125</v>
      </c>
      <c r="S7" s="374" t="s">
        <v>124</v>
      </c>
    </row>
    <row r="8" spans="1:19" ht="121.5" customHeight="1" x14ac:dyDescent="0.25">
      <c r="A8" s="73">
        <v>1</v>
      </c>
      <c r="B8" s="73" t="s">
        <v>104</v>
      </c>
      <c r="C8" s="6">
        <v>2.5</v>
      </c>
      <c r="D8" s="6">
        <v>12</v>
      </c>
      <c r="E8" s="6">
        <v>2</v>
      </c>
      <c r="F8" s="6">
        <v>15.5</v>
      </c>
      <c r="G8" s="6">
        <v>2.5</v>
      </c>
      <c r="H8" s="6">
        <v>12</v>
      </c>
      <c r="I8" s="73">
        <v>1</v>
      </c>
      <c r="J8" s="6">
        <v>15.5</v>
      </c>
      <c r="K8" s="6"/>
      <c r="L8" s="6"/>
      <c r="M8" s="6"/>
      <c r="N8" s="73"/>
      <c r="O8" s="6"/>
      <c r="P8" s="24">
        <v>20.49</v>
      </c>
      <c r="Q8" s="94">
        <v>20.49</v>
      </c>
      <c r="R8" s="370">
        <v>25.768999999999998</v>
      </c>
      <c r="S8" s="373">
        <v>6.44</v>
      </c>
    </row>
    <row r="9" spans="1:19" ht="18.75" customHeight="1" x14ac:dyDescent="0.25">
      <c r="A9" s="473" t="s">
        <v>0</v>
      </c>
      <c r="B9" s="474"/>
      <c r="C9" s="371">
        <f t="shared" ref="C9:F9" si="0">SUM(C8:C8)</f>
        <v>2.5</v>
      </c>
      <c r="D9" s="371">
        <f t="shared" si="0"/>
        <v>12</v>
      </c>
      <c r="E9" s="371">
        <f t="shared" si="0"/>
        <v>2</v>
      </c>
      <c r="F9" s="371">
        <f t="shared" si="0"/>
        <v>15.5</v>
      </c>
      <c r="G9" s="371">
        <v>2.5</v>
      </c>
      <c r="H9" s="371">
        <v>12</v>
      </c>
      <c r="I9" s="371">
        <v>1</v>
      </c>
      <c r="J9" s="371">
        <v>15.5</v>
      </c>
      <c r="K9" s="371">
        <f>SUM(K8:K8)</f>
        <v>0</v>
      </c>
      <c r="L9" s="371">
        <f>SUM(L8:L8)</f>
        <v>0</v>
      </c>
      <c r="M9" s="371">
        <f>SUM(M8:M8)</f>
        <v>0</v>
      </c>
      <c r="N9" s="371">
        <f>SUM(N8:N8)</f>
        <v>0</v>
      </c>
      <c r="O9" s="60">
        <v>0</v>
      </c>
      <c r="P9" s="60">
        <f t="shared" ref="P9:Q9" si="1">SUM(P8:P8)</f>
        <v>20.49</v>
      </c>
      <c r="Q9" s="80">
        <f t="shared" si="1"/>
        <v>20.49</v>
      </c>
      <c r="R9" s="371">
        <v>25.768999999999998</v>
      </c>
      <c r="S9" s="372">
        <v>6.44</v>
      </c>
    </row>
    <row r="11" spans="1:19" x14ac:dyDescent="0.25">
      <c r="B11" s="28"/>
      <c r="C11" s="28"/>
      <c r="D11" s="28"/>
      <c r="E11" s="28"/>
      <c r="F11" s="28"/>
      <c r="G11" s="28"/>
      <c r="H11" s="28"/>
      <c r="I11" s="28"/>
      <c r="J11" s="28"/>
    </row>
    <row r="12" spans="1:19" ht="51" customHeight="1" x14ac:dyDescent="0.3">
      <c r="B12" s="315" t="s">
        <v>463</v>
      </c>
      <c r="C12" s="315"/>
      <c r="D12" s="315"/>
      <c r="E12" s="315"/>
      <c r="F12" s="315"/>
      <c r="G12" s="317"/>
      <c r="H12" s="317"/>
      <c r="I12" s="317"/>
      <c r="J12" s="317"/>
    </row>
    <row r="13" spans="1:19" ht="146.25" customHeight="1" x14ac:dyDescent="0.25">
      <c r="A13" s="469"/>
      <c r="B13" s="469"/>
      <c r="C13" s="469"/>
      <c r="D13" s="469"/>
      <c r="E13" s="469"/>
      <c r="F13" s="469"/>
      <c r="G13" s="469"/>
      <c r="H13" s="469"/>
      <c r="I13" s="469"/>
      <c r="J13" s="469"/>
      <c r="K13" s="469"/>
      <c r="L13" s="469"/>
      <c r="M13" s="469"/>
      <c r="N13" s="469"/>
      <c r="O13" s="469"/>
      <c r="P13" s="469"/>
      <c r="Q13" s="469"/>
      <c r="R13" s="469"/>
      <c r="S13" s="469"/>
    </row>
    <row r="14" spans="1:19" ht="23.25" customHeight="1" x14ac:dyDescent="0.25"/>
    <row r="16" spans="1:19" ht="102" customHeight="1" x14ac:dyDescent="0.25"/>
    <row r="17" ht="175.5" customHeight="1" x14ac:dyDescent="0.25"/>
  </sheetData>
  <mergeCells count="11">
    <mergeCell ref="A13:S13"/>
    <mergeCell ref="K6:N6"/>
    <mergeCell ref="A4:S4"/>
    <mergeCell ref="B3:S3"/>
    <mergeCell ref="C6:F6"/>
    <mergeCell ref="P6:Q6"/>
    <mergeCell ref="G6:J6"/>
    <mergeCell ref="R6:S6"/>
    <mergeCell ref="A9:B9"/>
    <mergeCell ref="B6:B7"/>
    <mergeCell ref="A6:A7"/>
  </mergeCells>
  <pageMargins left="1.1811023622047245" right="0.39370078740157483" top="0.39370078740157483" bottom="0" header="0.31496062992125984" footer="0.31496062992125984"/>
  <pageSetup paperSize="9" scale="4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"/>
  <sheetViews>
    <sheetView view="pageBreakPreview" topLeftCell="F1" zoomScale="90" zoomScaleNormal="90" zoomScaleSheetLayoutView="90" zoomScalePageLayoutView="80" workbookViewId="0">
      <selection activeCell="U9" sqref="U9"/>
    </sheetView>
  </sheetViews>
  <sheetFormatPr defaultRowHeight="15" x14ac:dyDescent="0.25"/>
  <cols>
    <col min="1" max="1" width="6.28515625" customWidth="1"/>
    <col min="2" max="2" width="30.42578125" customWidth="1"/>
    <col min="3" max="3" width="14.140625" customWidth="1"/>
    <col min="4" max="4" width="10.7109375" customWidth="1"/>
    <col min="5" max="5" width="11.28515625" customWidth="1"/>
    <col min="6" max="6" width="15.85546875" customWidth="1"/>
    <col min="7" max="7" width="12" customWidth="1"/>
    <col min="8" max="8" width="7.28515625" customWidth="1"/>
    <col min="9" max="9" width="10.28515625" customWidth="1"/>
    <col min="10" max="10" width="8.85546875" customWidth="1"/>
    <col min="11" max="11" width="12.140625" customWidth="1"/>
    <col min="12" max="12" width="11.5703125" customWidth="1"/>
    <col min="13" max="13" width="11.42578125" customWidth="1"/>
    <col min="14" max="14" width="11.140625" customWidth="1"/>
    <col min="15" max="15" width="11.42578125" customWidth="1"/>
    <col min="16" max="16" width="11.140625" customWidth="1"/>
    <col min="17" max="17" width="12.85546875" customWidth="1"/>
    <col min="18" max="18" width="13.28515625" customWidth="1"/>
    <col min="19" max="19" width="10.28515625" customWidth="1"/>
    <col min="20" max="20" width="7.7109375" customWidth="1"/>
    <col min="21" max="21" width="8.5703125" customWidth="1"/>
    <col min="22" max="22" width="12" customWidth="1"/>
    <col min="26" max="26" width="8.5703125" customWidth="1"/>
    <col min="27" max="29" width="9.140625" hidden="1" customWidth="1"/>
    <col min="30" max="30" width="9" hidden="1" customWidth="1"/>
    <col min="31" max="31" width="0.42578125" hidden="1" customWidth="1"/>
    <col min="32" max="34" width="9.140625" hidden="1" customWidth="1"/>
  </cols>
  <sheetData>
    <row r="1" spans="1:24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1:24" ht="48" customHeight="1" x14ac:dyDescent="0.25">
      <c r="A2" s="412" t="s">
        <v>492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</row>
    <row r="3" spans="1:24" ht="15.75" thickBot="1" x14ac:dyDescent="0.3">
      <c r="A3" s="28"/>
      <c r="B3" s="28"/>
      <c r="C3" s="28"/>
      <c r="D3" s="28"/>
      <c r="E3" s="61"/>
      <c r="F3" s="39"/>
      <c r="G3" s="39"/>
      <c r="H3" s="39"/>
      <c r="I3" s="39"/>
      <c r="J3" s="39"/>
      <c r="K3" s="28"/>
      <c r="L3" s="28"/>
      <c r="M3" s="28"/>
      <c r="N3" s="28"/>
      <c r="O3" s="28"/>
      <c r="P3" s="28"/>
      <c r="Q3" s="28"/>
      <c r="S3" s="28"/>
      <c r="V3" s="48" t="s">
        <v>126</v>
      </c>
    </row>
    <row r="4" spans="1:24" ht="30" customHeight="1" thickBot="1" x14ac:dyDescent="0.3">
      <c r="A4" s="488" t="s">
        <v>127</v>
      </c>
      <c r="B4" s="490" t="s">
        <v>109</v>
      </c>
      <c r="C4" s="493" t="s">
        <v>128</v>
      </c>
      <c r="D4" s="494"/>
      <c r="E4" s="494"/>
      <c r="F4" s="494"/>
      <c r="G4" s="494"/>
      <c r="H4" s="494"/>
      <c r="I4" s="494"/>
      <c r="J4" s="494"/>
      <c r="K4" s="493"/>
      <c r="L4" s="494"/>
      <c r="M4" s="494"/>
      <c r="N4" s="494"/>
      <c r="O4" s="494"/>
      <c r="P4" s="494"/>
      <c r="Q4" s="494"/>
      <c r="R4" s="494"/>
      <c r="S4" s="494"/>
      <c r="T4" s="494"/>
      <c r="U4" s="494"/>
      <c r="V4" s="495"/>
    </row>
    <row r="5" spans="1:24" ht="26.25" customHeight="1" thickBot="1" x14ac:dyDescent="0.3">
      <c r="A5" s="489"/>
      <c r="B5" s="491"/>
      <c r="C5" s="493" t="s">
        <v>136</v>
      </c>
      <c r="D5" s="494"/>
      <c r="E5" s="494"/>
      <c r="F5" s="495"/>
      <c r="G5" s="475" t="s">
        <v>152</v>
      </c>
      <c r="H5" s="476"/>
      <c r="I5" s="476"/>
      <c r="J5" s="476"/>
      <c r="K5" s="476"/>
      <c r="L5" s="476"/>
      <c r="M5" s="476"/>
      <c r="N5" s="477"/>
      <c r="O5" s="475" t="s">
        <v>495</v>
      </c>
      <c r="P5" s="476"/>
      <c r="Q5" s="476"/>
      <c r="R5" s="476"/>
      <c r="S5" s="476"/>
      <c r="T5" s="476"/>
      <c r="U5" s="476"/>
      <c r="V5" s="477"/>
    </row>
    <row r="6" spans="1:24" ht="40.5" customHeight="1" thickBot="1" x14ac:dyDescent="0.3">
      <c r="A6" s="489"/>
      <c r="B6" s="491"/>
      <c r="C6" s="486" t="s">
        <v>129</v>
      </c>
      <c r="D6" s="486" t="s">
        <v>130</v>
      </c>
      <c r="E6" s="486" t="s">
        <v>131</v>
      </c>
      <c r="F6" s="498" t="s">
        <v>145</v>
      </c>
      <c r="G6" s="500" t="s">
        <v>129</v>
      </c>
      <c r="H6" s="501"/>
      <c r="I6" s="500" t="s">
        <v>130</v>
      </c>
      <c r="J6" s="501"/>
      <c r="K6" s="500" t="s">
        <v>131</v>
      </c>
      <c r="L6" s="501"/>
      <c r="M6" s="504" t="s">
        <v>132</v>
      </c>
      <c r="N6" s="505"/>
      <c r="O6" s="480" t="s">
        <v>129</v>
      </c>
      <c r="P6" s="481"/>
      <c r="Q6" s="480" t="s">
        <v>130</v>
      </c>
      <c r="R6" s="481"/>
      <c r="S6" s="480" t="s">
        <v>131</v>
      </c>
      <c r="T6" s="481"/>
      <c r="U6" s="484" t="s">
        <v>132</v>
      </c>
      <c r="V6" s="485"/>
    </row>
    <row r="7" spans="1:24" ht="60.75" customHeight="1" thickBot="1" x14ac:dyDescent="0.3">
      <c r="A7" s="489"/>
      <c r="B7" s="492"/>
      <c r="C7" s="487"/>
      <c r="D7" s="487"/>
      <c r="E7" s="487"/>
      <c r="F7" s="499"/>
      <c r="G7" s="502"/>
      <c r="H7" s="503"/>
      <c r="I7" s="502"/>
      <c r="J7" s="503"/>
      <c r="K7" s="502"/>
      <c r="L7" s="503"/>
      <c r="M7" s="506"/>
      <c r="N7" s="507"/>
      <c r="O7" s="88" t="s">
        <v>82</v>
      </c>
      <c r="P7" s="88" t="s">
        <v>81</v>
      </c>
      <c r="Q7" s="88" t="s">
        <v>82</v>
      </c>
      <c r="R7" s="88" t="s">
        <v>81</v>
      </c>
      <c r="S7" s="89" t="s">
        <v>82</v>
      </c>
      <c r="T7" s="88" t="s">
        <v>81</v>
      </c>
      <c r="U7" s="97" t="s">
        <v>82</v>
      </c>
      <c r="V7" s="97" t="s">
        <v>81</v>
      </c>
    </row>
    <row r="8" spans="1:24" ht="15.75" x14ac:dyDescent="0.25">
      <c r="A8" s="489"/>
      <c r="B8" s="90">
        <v>1</v>
      </c>
      <c r="C8" s="90">
        <v>2</v>
      </c>
      <c r="D8" s="90">
        <v>3</v>
      </c>
      <c r="E8" s="90">
        <v>4</v>
      </c>
      <c r="F8" s="90">
        <v>5</v>
      </c>
      <c r="G8" s="496">
        <v>6</v>
      </c>
      <c r="H8" s="497"/>
      <c r="I8" s="496">
        <v>7</v>
      </c>
      <c r="J8" s="497"/>
      <c r="K8" s="496">
        <v>8</v>
      </c>
      <c r="L8" s="497"/>
      <c r="M8" s="496">
        <v>9</v>
      </c>
      <c r="N8" s="497"/>
      <c r="O8" s="91">
        <v>11</v>
      </c>
      <c r="P8" s="92">
        <v>12</v>
      </c>
      <c r="Q8" s="92">
        <v>13</v>
      </c>
      <c r="R8" s="92">
        <v>14</v>
      </c>
      <c r="S8" s="92">
        <v>15</v>
      </c>
      <c r="T8" s="92">
        <v>16</v>
      </c>
      <c r="U8" s="98">
        <v>17</v>
      </c>
      <c r="V8" s="99">
        <v>18</v>
      </c>
    </row>
    <row r="9" spans="1:24" ht="15.75" x14ac:dyDescent="0.25">
      <c r="A9" s="75">
        <v>1</v>
      </c>
      <c r="B9" s="236" t="s">
        <v>104</v>
      </c>
      <c r="C9" s="73">
        <v>9</v>
      </c>
      <c r="D9" s="77">
        <v>0</v>
      </c>
      <c r="E9" s="77">
        <v>0</v>
      </c>
      <c r="F9" s="73">
        <v>4.6639999999999997</v>
      </c>
      <c r="G9" s="482">
        <v>11</v>
      </c>
      <c r="H9" s="483"/>
      <c r="I9" s="482">
        <v>0</v>
      </c>
      <c r="J9" s="483"/>
      <c r="K9" s="482">
        <v>0</v>
      </c>
      <c r="L9" s="483"/>
      <c r="M9" s="482">
        <v>11.6</v>
      </c>
      <c r="N9" s="483"/>
      <c r="O9" s="375">
        <v>7</v>
      </c>
      <c r="P9" s="95">
        <v>2</v>
      </c>
      <c r="Q9" s="77"/>
      <c r="R9" s="77"/>
      <c r="S9" s="77"/>
      <c r="T9" s="77"/>
      <c r="U9" s="95">
        <v>8.5239999999999991</v>
      </c>
      <c r="V9" s="77">
        <v>1.06</v>
      </c>
    </row>
    <row r="10" spans="1:24" ht="15.75" x14ac:dyDescent="0.25">
      <c r="A10" s="73"/>
      <c r="B10" s="73" t="s">
        <v>24</v>
      </c>
      <c r="C10" s="84">
        <f>+C9</f>
        <v>9</v>
      </c>
      <c r="D10" s="84">
        <f>+D9</f>
        <v>0</v>
      </c>
      <c r="E10" s="84">
        <v>0</v>
      </c>
      <c r="F10" s="84">
        <v>4.6639999999999997</v>
      </c>
      <c r="G10" s="478">
        <f>+G9</f>
        <v>11</v>
      </c>
      <c r="H10" s="479"/>
      <c r="I10" s="478">
        <f t="shared" ref="I10" si="0">+I9</f>
        <v>0</v>
      </c>
      <c r="J10" s="479"/>
      <c r="K10" s="478">
        <f t="shared" ref="K10" si="1">+K9</f>
        <v>0</v>
      </c>
      <c r="L10" s="479"/>
      <c r="M10" s="478">
        <f t="shared" ref="M10" si="2">+M9</f>
        <v>11.6</v>
      </c>
      <c r="N10" s="479"/>
      <c r="O10" s="376">
        <f>+O9</f>
        <v>7</v>
      </c>
      <c r="P10" s="376">
        <f t="shared" ref="P10:V10" si="3">+P9</f>
        <v>2</v>
      </c>
      <c r="Q10" s="376">
        <f t="shared" si="3"/>
        <v>0</v>
      </c>
      <c r="R10" s="376">
        <f t="shared" si="3"/>
        <v>0</v>
      </c>
      <c r="S10" s="376">
        <f t="shared" si="3"/>
        <v>0</v>
      </c>
      <c r="T10" s="376">
        <f t="shared" si="3"/>
        <v>0</v>
      </c>
      <c r="U10" s="376">
        <f t="shared" si="3"/>
        <v>8.5239999999999991</v>
      </c>
      <c r="V10" s="376">
        <f t="shared" si="3"/>
        <v>1.06</v>
      </c>
    </row>
    <row r="11" spans="1:24" ht="15.7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W11" s="87"/>
      <c r="X11" s="87"/>
    </row>
    <row r="12" spans="1:24" ht="15.75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W12" s="87"/>
      <c r="X12" s="87"/>
    </row>
    <row r="13" spans="1:24" ht="18.75" x14ac:dyDescent="0.25">
      <c r="A13" s="429"/>
      <c r="B13" s="429"/>
      <c r="C13" s="429"/>
      <c r="D13" s="429"/>
      <c r="E13" s="429"/>
      <c r="F13" s="429"/>
      <c r="G13" s="429"/>
      <c r="H13" s="429"/>
      <c r="I13" s="429"/>
      <c r="J13" s="429"/>
      <c r="K13" s="429"/>
      <c r="L13" s="429"/>
      <c r="M13" s="429"/>
      <c r="N13" s="429"/>
      <c r="O13" s="429"/>
      <c r="P13" s="429"/>
      <c r="Q13" s="429"/>
      <c r="R13" s="429"/>
      <c r="S13" s="28"/>
      <c r="W13" s="87"/>
      <c r="X13" s="87"/>
    </row>
    <row r="14" spans="1:24" ht="15.75" x14ac:dyDescent="0.25">
      <c r="A14" s="28"/>
      <c r="B14" s="28"/>
      <c r="C14" s="28"/>
      <c r="D14" s="28"/>
      <c r="E14" s="28"/>
      <c r="F14" s="28"/>
      <c r="G14" s="28"/>
      <c r="H14" s="28"/>
      <c r="I14" s="28"/>
      <c r="J14" s="28" t="s">
        <v>500</v>
      </c>
      <c r="K14" s="28"/>
      <c r="L14" s="28"/>
      <c r="M14" s="28"/>
      <c r="N14" s="28"/>
      <c r="O14" s="28"/>
      <c r="P14" s="28"/>
      <c r="Q14" s="28"/>
      <c r="R14" s="28"/>
      <c r="S14" s="28"/>
      <c r="W14" s="87"/>
      <c r="X14" s="87"/>
    </row>
    <row r="15" spans="1:24" ht="18.75" x14ac:dyDescent="0.3">
      <c r="A15" s="28"/>
      <c r="B15" s="315" t="s">
        <v>463</v>
      </c>
      <c r="C15" s="315"/>
      <c r="D15" s="315"/>
      <c r="E15" s="315"/>
      <c r="F15" s="315"/>
      <c r="G15" s="317"/>
      <c r="H15" s="317"/>
      <c r="I15" s="317"/>
      <c r="J15" s="28"/>
      <c r="K15" s="28"/>
      <c r="L15" s="28"/>
      <c r="M15" s="28"/>
      <c r="N15" s="28"/>
      <c r="O15" s="28"/>
      <c r="P15" s="28"/>
      <c r="Q15" s="28"/>
      <c r="R15" s="28"/>
      <c r="S15" s="28"/>
      <c r="W15" s="87"/>
      <c r="X15" s="87"/>
    </row>
    <row r="16" spans="1:24" ht="15.75" x14ac:dyDescent="0.25">
      <c r="W16" s="87"/>
      <c r="X16" s="87"/>
    </row>
    <row r="17" spans="23:24" ht="15.75" x14ac:dyDescent="0.25">
      <c r="W17" s="87"/>
      <c r="X17" s="87"/>
    </row>
    <row r="18" spans="23:24" ht="15.75" x14ac:dyDescent="0.25">
      <c r="W18" s="87"/>
      <c r="X18" s="87"/>
    </row>
    <row r="19" spans="23:24" ht="15.75" x14ac:dyDescent="0.25">
      <c r="W19" s="87"/>
      <c r="X19" s="87"/>
    </row>
    <row r="20" spans="23:24" ht="15.75" x14ac:dyDescent="0.25">
      <c r="W20" s="87"/>
      <c r="X20" s="87"/>
    </row>
    <row r="21" spans="23:24" ht="15.75" x14ac:dyDescent="0.25">
      <c r="W21" s="87"/>
      <c r="X21" s="87"/>
    </row>
  </sheetData>
  <mergeCells count="33">
    <mergeCell ref="A13:R13"/>
    <mergeCell ref="F6:F7"/>
    <mergeCell ref="G6:H7"/>
    <mergeCell ref="I6:J7"/>
    <mergeCell ref="K6:L7"/>
    <mergeCell ref="M6:N7"/>
    <mergeCell ref="G8:H8"/>
    <mergeCell ref="G9:H9"/>
    <mergeCell ref="G10:H10"/>
    <mergeCell ref="I9:J9"/>
    <mergeCell ref="K9:L9"/>
    <mergeCell ref="I10:J10"/>
    <mergeCell ref="A2:U2"/>
    <mergeCell ref="E6:E7"/>
    <mergeCell ref="A4:A8"/>
    <mergeCell ref="B4:B7"/>
    <mergeCell ref="C4:J4"/>
    <mergeCell ref="C5:F5"/>
    <mergeCell ref="G5:N5"/>
    <mergeCell ref="C6:C7"/>
    <mergeCell ref="D6:D7"/>
    <mergeCell ref="K4:V4"/>
    <mergeCell ref="I8:J8"/>
    <mergeCell ref="K8:L8"/>
    <mergeCell ref="M8:N8"/>
    <mergeCell ref="O6:P6"/>
    <mergeCell ref="S6:T6"/>
    <mergeCell ref="O5:V5"/>
    <mergeCell ref="K10:L10"/>
    <mergeCell ref="Q6:R6"/>
    <mergeCell ref="M9:N9"/>
    <mergeCell ref="U6:V6"/>
    <mergeCell ref="M10:N10"/>
  </mergeCells>
  <pageMargins left="0.39370078740157483" right="0" top="0.78740157480314965" bottom="0" header="0.31496062992125984" footer="0.31496062992125984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4"/>
  <sheetViews>
    <sheetView view="pageBreakPreview" topLeftCell="A8" zoomScale="60" zoomScaleNormal="90" workbookViewId="0">
      <selection activeCell="V15" sqref="V15"/>
    </sheetView>
  </sheetViews>
  <sheetFormatPr defaultRowHeight="15" x14ac:dyDescent="0.25"/>
  <cols>
    <col min="1" max="1" width="10.5703125" customWidth="1"/>
    <col min="2" max="2" width="34.42578125" customWidth="1"/>
    <col min="3" max="3" width="8.42578125" customWidth="1"/>
    <col min="4" max="4" width="9.7109375" customWidth="1"/>
    <col min="5" max="5" width="10.85546875" customWidth="1"/>
    <col min="6" max="6" width="7.5703125" customWidth="1"/>
    <col min="7" max="7" width="11.140625" customWidth="1"/>
    <col min="10" max="10" width="10.85546875" customWidth="1"/>
    <col min="11" max="11" width="10.28515625" customWidth="1"/>
    <col min="12" max="20" width="7.7109375" customWidth="1"/>
    <col min="21" max="21" width="9.5703125" customWidth="1"/>
    <col min="22" max="22" width="13.140625" customWidth="1"/>
    <col min="23" max="23" width="28.85546875" customWidth="1"/>
  </cols>
  <sheetData>
    <row r="1" spans="1:23" x14ac:dyDescent="0.25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</row>
    <row r="2" spans="1:23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200"/>
      <c r="W2" s="125"/>
    </row>
    <row r="3" spans="1:23" ht="33" customHeight="1" x14ac:dyDescent="0.25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</row>
    <row r="4" spans="1:23" hidden="1" x14ac:dyDescent="0.2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</row>
    <row r="5" spans="1:23" ht="34.5" customHeight="1" x14ac:dyDescent="0.25">
      <c r="A5" s="389" t="s">
        <v>466</v>
      </c>
      <c r="B5" s="389"/>
      <c r="C5" s="389"/>
      <c r="D5" s="389"/>
      <c r="E5" s="389"/>
      <c r="F5" s="389"/>
      <c r="G5" s="389"/>
      <c r="H5" s="389"/>
      <c r="I5" s="389"/>
      <c r="J5" s="389"/>
      <c r="K5" s="389"/>
      <c r="L5" s="389"/>
      <c r="M5" s="389"/>
      <c r="N5" s="389"/>
      <c r="O5" s="389"/>
      <c r="P5" s="389"/>
      <c r="Q5" s="389"/>
      <c r="R5" s="389"/>
      <c r="S5" s="389"/>
      <c r="T5" s="389"/>
      <c r="U5" s="389"/>
      <c r="V5" s="389"/>
      <c r="W5" s="125"/>
    </row>
    <row r="6" spans="1:23" ht="15.75" customHeight="1" x14ac:dyDescent="0.25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201"/>
      <c r="W6" s="202" t="s">
        <v>274</v>
      </c>
    </row>
    <row r="7" spans="1:23" ht="56.25" customHeight="1" x14ac:dyDescent="0.25">
      <c r="A7" s="387" t="s">
        <v>17</v>
      </c>
      <c r="B7" s="394"/>
      <c r="C7" s="392" t="s">
        <v>275</v>
      </c>
      <c r="D7" s="392"/>
      <c r="E7" s="395" t="s">
        <v>11</v>
      </c>
      <c r="F7" s="395"/>
      <c r="G7" s="395"/>
      <c r="H7" s="395"/>
      <c r="I7" s="395"/>
      <c r="J7" s="395"/>
      <c r="K7" s="395"/>
      <c r="L7" s="395"/>
      <c r="M7" s="395"/>
      <c r="N7" s="395"/>
      <c r="O7" s="395"/>
      <c r="P7" s="395"/>
      <c r="Q7" s="395"/>
      <c r="R7" s="395"/>
      <c r="S7" s="395"/>
      <c r="T7" s="395"/>
      <c r="U7" s="395"/>
      <c r="V7" s="395"/>
      <c r="W7" s="395"/>
    </row>
    <row r="8" spans="1:23" ht="39.75" customHeight="1" x14ac:dyDescent="0.25">
      <c r="A8" s="387"/>
      <c r="B8" s="394"/>
      <c r="C8" s="392"/>
      <c r="D8" s="392"/>
      <c r="E8" s="203"/>
      <c r="F8" s="396" t="s">
        <v>276</v>
      </c>
      <c r="G8" s="396"/>
      <c r="H8" s="396"/>
      <c r="I8" s="396"/>
      <c r="J8" s="396"/>
      <c r="K8" s="204"/>
      <c r="L8" s="395" t="s">
        <v>277</v>
      </c>
      <c r="M8" s="395"/>
      <c r="N8" s="395"/>
      <c r="O8" s="395"/>
      <c r="P8" s="395"/>
      <c r="Q8" s="395"/>
      <c r="R8" s="395"/>
      <c r="S8" s="395"/>
      <c r="T8" s="395"/>
      <c r="U8" s="395"/>
      <c r="V8" s="395"/>
      <c r="W8" s="395" t="s">
        <v>0</v>
      </c>
    </row>
    <row r="9" spans="1:23" x14ac:dyDescent="0.25">
      <c r="A9" s="387"/>
      <c r="B9" s="394"/>
      <c r="C9" s="397" t="s">
        <v>278</v>
      </c>
      <c r="D9" s="397" t="s">
        <v>279</v>
      </c>
      <c r="E9" s="399" t="s">
        <v>0</v>
      </c>
      <c r="F9" s="397" t="s">
        <v>280</v>
      </c>
      <c r="G9" s="397" t="s">
        <v>281</v>
      </c>
      <c r="H9" s="398" t="s">
        <v>282</v>
      </c>
      <c r="I9" s="398" t="s">
        <v>283</v>
      </c>
      <c r="J9" s="397" t="s">
        <v>284</v>
      </c>
      <c r="K9" s="397" t="s">
        <v>0</v>
      </c>
      <c r="L9" s="386" t="s">
        <v>285</v>
      </c>
      <c r="M9" s="398" t="s">
        <v>286</v>
      </c>
      <c r="N9" s="398" t="s">
        <v>287</v>
      </c>
      <c r="O9" s="398" t="s">
        <v>288</v>
      </c>
      <c r="P9" s="386" t="s">
        <v>289</v>
      </c>
      <c r="Q9" s="386" t="s">
        <v>290</v>
      </c>
      <c r="R9" s="386" t="s">
        <v>291</v>
      </c>
      <c r="S9" s="393" t="s">
        <v>292</v>
      </c>
      <c r="T9" s="386" t="s">
        <v>293</v>
      </c>
      <c r="U9" s="398" t="s">
        <v>294</v>
      </c>
      <c r="V9" s="398" t="s">
        <v>84</v>
      </c>
      <c r="W9" s="395"/>
    </row>
    <row r="10" spans="1:23" ht="75" customHeight="1" x14ac:dyDescent="0.25">
      <c r="A10" s="387"/>
      <c r="B10" s="394"/>
      <c r="C10" s="397"/>
      <c r="D10" s="397"/>
      <c r="E10" s="400"/>
      <c r="F10" s="397"/>
      <c r="G10" s="397"/>
      <c r="H10" s="398"/>
      <c r="I10" s="398"/>
      <c r="J10" s="397"/>
      <c r="K10" s="397"/>
      <c r="L10" s="386"/>
      <c r="M10" s="398"/>
      <c r="N10" s="398"/>
      <c r="O10" s="398"/>
      <c r="P10" s="386"/>
      <c r="Q10" s="386"/>
      <c r="R10" s="386"/>
      <c r="S10" s="393"/>
      <c r="T10" s="386"/>
      <c r="U10" s="398"/>
      <c r="V10" s="398"/>
      <c r="W10" s="395"/>
    </row>
    <row r="11" spans="1:23" ht="15.75" x14ac:dyDescent="0.25">
      <c r="A11" s="205" t="s">
        <v>18</v>
      </c>
      <c r="B11" s="205" t="s">
        <v>1</v>
      </c>
      <c r="C11" s="205" t="s">
        <v>2</v>
      </c>
      <c r="D11" s="205" t="s">
        <v>3</v>
      </c>
      <c r="E11" s="205" t="s">
        <v>4</v>
      </c>
      <c r="F11" s="205" t="s">
        <v>5</v>
      </c>
      <c r="G11" s="205" t="s">
        <v>6</v>
      </c>
      <c r="H11" s="205" t="s">
        <v>7</v>
      </c>
      <c r="I11" s="205" t="s">
        <v>8</v>
      </c>
      <c r="J11" s="205" t="s">
        <v>9</v>
      </c>
      <c r="K11" s="205" t="s">
        <v>10</v>
      </c>
      <c r="L11" s="205" t="s">
        <v>100</v>
      </c>
      <c r="M11" s="206" t="s">
        <v>173</v>
      </c>
      <c r="N11" s="206" t="s">
        <v>174</v>
      </c>
      <c r="O11" s="206" t="s">
        <v>175</v>
      </c>
      <c r="P11" s="206" t="s">
        <v>176</v>
      </c>
      <c r="Q11" s="206" t="s">
        <v>177</v>
      </c>
      <c r="R11" s="206" t="s">
        <v>295</v>
      </c>
      <c r="S11" s="206" t="s">
        <v>296</v>
      </c>
      <c r="T11" s="206" t="s">
        <v>297</v>
      </c>
      <c r="U11" s="206" t="s">
        <v>298</v>
      </c>
      <c r="V11" s="206" t="s">
        <v>299</v>
      </c>
      <c r="W11" s="206" t="s">
        <v>300</v>
      </c>
    </row>
    <row r="12" spans="1:23" ht="15.75" x14ac:dyDescent="0.25">
      <c r="A12" s="213">
        <v>1</v>
      </c>
      <c r="B12" s="214" t="s">
        <v>301</v>
      </c>
      <c r="C12" s="306">
        <f>C14+C16+C17</f>
        <v>7153</v>
      </c>
      <c r="D12" s="306">
        <f t="shared" ref="D12:V12" si="0">D14+D16+D17</f>
        <v>9976</v>
      </c>
      <c r="E12" s="306">
        <f t="shared" si="0"/>
        <v>17129</v>
      </c>
      <c r="F12" s="306">
        <f t="shared" si="0"/>
        <v>1963</v>
      </c>
      <c r="G12" s="306">
        <f t="shared" si="0"/>
        <v>3274</v>
      </c>
      <c r="H12" s="306">
        <f t="shared" si="0"/>
        <v>2987</v>
      </c>
      <c r="I12" s="306">
        <f t="shared" si="0"/>
        <v>6702</v>
      </c>
      <c r="J12" s="306">
        <f t="shared" si="0"/>
        <v>2203</v>
      </c>
      <c r="K12" s="306">
        <f t="shared" si="0"/>
        <v>17129</v>
      </c>
      <c r="L12" s="306">
        <f t="shared" si="0"/>
        <v>4464</v>
      </c>
      <c r="M12" s="306">
        <f t="shared" si="0"/>
        <v>1554</v>
      </c>
      <c r="N12" s="306">
        <f t="shared" si="0"/>
        <v>2239</v>
      </c>
      <c r="O12" s="306">
        <f t="shared" si="0"/>
        <v>95</v>
      </c>
      <c r="P12" s="306">
        <f t="shared" si="0"/>
        <v>1</v>
      </c>
      <c r="Q12" s="306">
        <f t="shared" si="0"/>
        <v>2495</v>
      </c>
      <c r="R12" s="306">
        <f t="shared" si="0"/>
        <v>1926</v>
      </c>
      <c r="S12" s="306">
        <f t="shared" si="0"/>
        <v>1374</v>
      </c>
      <c r="T12" s="306">
        <f t="shared" si="0"/>
        <v>2339</v>
      </c>
      <c r="U12" s="306">
        <f t="shared" si="0"/>
        <v>0</v>
      </c>
      <c r="V12" s="306">
        <f t="shared" si="0"/>
        <v>642</v>
      </c>
      <c r="W12" s="307">
        <f>L12+M12+N12+O12+P12+Q12+R12+S12+T12+U12+V12</f>
        <v>17129</v>
      </c>
    </row>
    <row r="13" spans="1:23" ht="15.75" x14ac:dyDescent="0.25">
      <c r="A13" s="198"/>
      <c r="B13" s="215" t="s">
        <v>11</v>
      </c>
      <c r="C13" s="166"/>
      <c r="D13" s="166"/>
      <c r="E13" s="208"/>
      <c r="F13" s="155"/>
      <c r="G13" s="155"/>
      <c r="H13" s="155"/>
      <c r="I13" s="155"/>
      <c r="J13" s="155"/>
      <c r="K13" s="208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209"/>
    </row>
    <row r="14" spans="1:23" ht="15.75" x14ac:dyDescent="0.25">
      <c r="A14" s="166" t="s">
        <v>195</v>
      </c>
      <c r="B14" s="138" t="s">
        <v>302</v>
      </c>
      <c r="C14" s="166">
        <v>7153</v>
      </c>
      <c r="D14" s="166">
        <v>9976</v>
      </c>
      <c r="E14" s="306">
        <f>D14+C14</f>
        <v>17129</v>
      </c>
      <c r="F14" s="155">
        <v>1963</v>
      </c>
      <c r="G14" s="155">
        <v>3274</v>
      </c>
      <c r="H14" s="155">
        <v>2987</v>
      </c>
      <c r="I14" s="155">
        <v>6702</v>
      </c>
      <c r="J14" s="155">
        <v>2203</v>
      </c>
      <c r="K14" s="306">
        <f>F14+G14+H14+I14+J14</f>
        <v>17129</v>
      </c>
      <c r="L14" s="155">
        <v>4464</v>
      </c>
      <c r="M14" s="155">
        <v>1554</v>
      </c>
      <c r="N14" s="155">
        <v>2239</v>
      </c>
      <c r="O14" s="155">
        <v>95</v>
      </c>
      <c r="P14" s="155">
        <v>1</v>
      </c>
      <c r="Q14" s="155">
        <v>2495</v>
      </c>
      <c r="R14" s="155">
        <v>1926</v>
      </c>
      <c r="S14" s="155">
        <v>1374</v>
      </c>
      <c r="T14" s="155">
        <v>2339</v>
      </c>
      <c r="U14" s="216">
        <v>0</v>
      </c>
      <c r="V14" s="155">
        <v>642</v>
      </c>
      <c r="W14" s="307">
        <f t="shared" ref="W14:W28" si="1">L14+M14+N14+O14+P14+Q14+R14+S14+T14+U14+V14</f>
        <v>17129</v>
      </c>
    </row>
    <row r="15" spans="1:23" ht="15.75" x14ac:dyDescent="0.25">
      <c r="A15" s="166"/>
      <c r="B15" s="210" t="s">
        <v>11</v>
      </c>
      <c r="C15" s="166"/>
      <c r="D15" s="166"/>
      <c r="E15" s="208"/>
      <c r="F15" s="155"/>
      <c r="G15" s="155"/>
      <c r="H15" s="155"/>
      <c r="I15" s="155"/>
      <c r="J15" s="155"/>
      <c r="K15" s="208"/>
      <c r="L15" s="155"/>
      <c r="M15" s="155"/>
      <c r="N15" s="155"/>
      <c r="O15" s="155"/>
      <c r="P15" s="155"/>
      <c r="Q15" s="155"/>
      <c r="R15" s="155"/>
      <c r="S15" s="155"/>
      <c r="T15" s="155"/>
      <c r="U15" s="216"/>
      <c r="V15" s="155"/>
      <c r="W15" s="209"/>
    </row>
    <row r="16" spans="1:23" ht="15.75" x14ac:dyDescent="0.25">
      <c r="A16" s="133" t="s">
        <v>197</v>
      </c>
      <c r="B16" s="138" t="s">
        <v>303</v>
      </c>
      <c r="C16" s="166"/>
      <c r="D16" s="166"/>
      <c r="E16" s="306">
        <f>C16+D16</f>
        <v>0</v>
      </c>
      <c r="F16" s="155"/>
      <c r="G16" s="155"/>
      <c r="H16" s="155"/>
      <c r="I16" s="155"/>
      <c r="J16" s="155"/>
      <c r="K16" s="306">
        <f>F16+G16+H16+I16+J16</f>
        <v>0</v>
      </c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307">
        <f t="shared" si="1"/>
        <v>0</v>
      </c>
    </row>
    <row r="17" spans="1:23" ht="45" x14ac:dyDescent="0.25">
      <c r="A17" s="133" t="s">
        <v>199</v>
      </c>
      <c r="B17" s="138" t="s">
        <v>304</v>
      </c>
      <c r="C17" s="166"/>
      <c r="D17" s="166"/>
      <c r="E17" s="306">
        <f>C17+D17</f>
        <v>0</v>
      </c>
      <c r="F17" s="155"/>
      <c r="G17" s="155"/>
      <c r="H17" s="155"/>
      <c r="I17" s="155"/>
      <c r="J17" s="155"/>
      <c r="K17" s="306">
        <f>F17+G17+H17+I17+J17</f>
        <v>0</v>
      </c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  <c r="W17" s="307">
        <f t="shared" si="1"/>
        <v>0</v>
      </c>
    </row>
    <row r="18" spans="1:23" ht="28.5" x14ac:dyDescent="0.25">
      <c r="A18" s="207">
        <v>2</v>
      </c>
      <c r="B18" s="211" t="s">
        <v>306</v>
      </c>
      <c r="C18" s="306">
        <f>C20+C22+C23</f>
        <v>330</v>
      </c>
      <c r="D18" s="306">
        <f t="shared" ref="D18:V18" si="2">D20+D22+D23</f>
        <v>406</v>
      </c>
      <c r="E18" s="306">
        <f t="shared" si="2"/>
        <v>736</v>
      </c>
      <c r="F18" s="306">
        <f t="shared" si="2"/>
        <v>59</v>
      </c>
      <c r="G18" s="306">
        <f t="shared" si="2"/>
        <v>67</v>
      </c>
      <c r="H18" s="306">
        <f t="shared" si="2"/>
        <v>249</v>
      </c>
      <c r="I18" s="306">
        <f t="shared" si="2"/>
        <v>250</v>
      </c>
      <c r="J18" s="306">
        <f t="shared" si="2"/>
        <v>111</v>
      </c>
      <c r="K18" s="306">
        <f t="shared" si="2"/>
        <v>736</v>
      </c>
      <c r="L18" s="306">
        <f t="shared" si="2"/>
        <v>83</v>
      </c>
      <c r="M18" s="306">
        <f t="shared" si="2"/>
        <v>60</v>
      </c>
      <c r="N18" s="306">
        <f t="shared" si="2"/>
        <v>145</v>
      </c>
      <c r="O18" s="306">
        <f t="shared" si="2"/>
        <v>2</v>
      </c>
      <c r="P18" s="306">
        <f t="shared" si="2"/>
        <v>0</v>
      </c>
      <c r="Q18" s="306">
        <f t="shared" si="2"/>
        <v>148</v>
      </c>
      <c r="R18" s="306">
        <f t="shared" si="2"/>
        <v>92</v>
      </c>
      <c r="S18" s="306">
        <f t="shared" si="2"/>
        <v>85</v>
      </c>
      <c r="T18" s="306">
        <f t="shared" si="2"/>
        <v>91</v>
      </c>
      <c r="U18" s="306">
        <f t="shared" si="2"/>
        <v>0</v>
      </c>
      <c r="V18" s="306">
        <f t="shared" si="2"/>
        <v>30</v>
      </c>
      <c r="W18" s="307">
        <f t="shared" si="1"/>
        <v>736</v>
      </c>
    </row>
    <row r="19" spans="1:23" ht="15.75" x14ac:dyDescent="0.25">
      <c r="A19" s="166"/>
      <c r="B19" s="138" t="s">
        <v>11</v>
      </c>
      <c r="C19" s="166"/>
      <c r="D19" s="155"/>
      <c r="E19" s="208"/>
      <c r="F19" s="155"/>
      <c r="G19" s="155"/>
      <c r="H19" s="155"/>
      <c r="I19" s="155"/>
      <c r="J19" s="155"/>
      <c r="K19" s="208"/>
      <c r="L19" s="155"/>
      <c r="M19" s="155"/>
      <c r="N19" s="155"/>
      <c r="O19" s="155"/>
      <c r="P19" s="155"/>
      <c r="Q19" s="155"/>
      <c r="R19" s="155"/>
      <c r="S19" s="212"/>
      <c r="T19" s="212"/>
      <c r="U19" s="212"/>
      <c r="V19" s="212"/>
      <c r="W19" s="209"/>
    </row>
    <row r="20" spans="1:23" ht="15.75" x14ac:dyDescent="0.25">
      <c r="A20" s="133" t="s">
        <v>209</v>
      </c>
      <c r="B20" s="138" t="s">
        <v>302</v>
      </c>
      <c r="C20" s="166">
        <v>330</v>
      </c>
      <c r="D20" s="155">
        <v>406</v>
      </c>
      <c r="E20" s="306">
        <f>C20+D20</f>
        <v>736</v>
      </c>
      <c r="F20" s="155">
        <v>59</v>
      </c>
      <c r="G20" s="155">
        <v>67</v>
      </c>
      <c r="H20" s="155">
        <v>249</v>
      </c>
      <c r="I20" s="155">
        <v>250</v>
      </c>
      <c r="J20" s="155">
        <v>111</v>
      </c>
      <c r="K20" s="306">
        <f>F20+G20+H20+I20+J20</f>
        <v>736</v>
      </c>
      <c r="L20" s="155">
        <v>83</v>
      </c>
      <c r="M20" s="155">
        <v>60</v>
      </c>
      <c r="N20" s="155">
        <v>145</v>
      </c>
      <c r="O20" s="155">
        <v>2</v>
      </c>
      <c r="P20" s="155">
        <v>0</v>
      </c>
      <c r="Q20" s="155">
        <v>148</v>
      </c>
      <c r="R20" s="155">
        <v>92</v>
      </c>
      <c r="S20" s="212">
        <v>85</v>
      </c>
      <c r="T20" s="212">
        <v>91</v>
      </c>
      <c r="U20" s="212">
        <v>0</v>
      </c>
      <c r="V20" s="217">
        <v>30</v>
      </c>
      <c r="W20" s="308">
        <f>L20+M20+N20+O20+P20+Q20+R20+S20+T20+U20+V20</f>
        <v>736</v>
      </c>
    </row>
    <row r="21" spans="1:23" ht="15.75" x14ac:dyDescent="0.25">
      <c r="A21" s="133"/>
      <c r="B21" s="138"/>
      <c r="C21" s="166"/>
      <c r="D21" s="155"/>
      <c r="E21" s="306">
        <f>C21+D21</f>
        <v>0</v>
      </c>
      <c r="F21" s="155"/>
      <c r="G21" s="155"/>
      <c r="H21" s="155"/>
      <c r="I21" s="155"/>
      <c r="J21" s="155"/>
      <c r="K21" s="306">
        <f>F21+G21+H21+I21+J21</f>
        <v>0</v>
      </c>
      <c r="L21" s="155"/>
      <c r="M21" s="155"/>
      <c r="N21" s="155"/>
      <c r="O21" s="155"/>
      <c r="P21" s="155"/>
      <c r="Q21" s="155"/>
      <c r="R21" s="155"/>
      <c r="S21" s="212"/>
      <c r="T21" s="212"/>
      <c r="U21" s="212"/>
      <c r="V21" s="212"/>
      <c r="W21" s="209"/>
    </row>
    <row r="22" spans="1:23" ht="15.75" x14ac:dyDescent="0.25">
      <c r="A22" s="133" t="s">
        <v>211</v>
      </c>
      <c r="B22" s="138" t="s">
        <v>303</v>
      </c>
      <c r="C22" s="166"/>
      <c r="D22" s="155"/>
      <c r="E22" s="306">
        <f>C22+D22</f>
        <v>0</v>
      </c>
      <c r="F22" s="155"/>
      <c r="G22" s="155"/>
      <c r="H22" s="155"/>
      <c r="I22" s="155"/>
      <c r="J22" s="155"/>
      <c r="K22" s="306">
        <f>F22+G22+H22+I22+J22</f>
        <v>0</v>
      </c>
      <c r="L22" s="155"/>
      <c r="M22" s="155"/>
      <c r="N22" s="155"/>
      <c r="O22" s="155"/>
      <c r="P22" s="155"/>
      <c r="Q22" s="155"/>
      <c r="R22" s="155"/>
      <c r="S22" s="212"/>
      <c r="T22" s="212"/>
      <c r="U22" s="212"/>
      <c r="V22" s="212"/>
      <c r="W22" s="307">
        <f t="shared" si="1"/>
        <v>0</v>
      </c>
    </row>
    <row r="23" spans="1:23" ht="45" x14ac:dyDescent="0.25">
      <c r="A23" s="133" t="s">
        <v>213</v>
      </c>
      <c r="B23" s="138" t="s">
        <v>304</v>
      </c>
      <c r="C23" s="166"/>
      <c r="D23" s="155"/>
      <c r="E23" s="208"/>
      <c r="F23" s="155"/>
      <c r="G23" s="155"/>
      <c r="H23" s="155"/>
      <c r="I23" s="155"/>
      <c r="J23" s="155"/>
      <c r="K23" s="208"/>
      <c r="L23" s="155"/>
      <c r="M23" s="155"/>
      <c r="N23" s="155"/>
      <c r="O23" s="155"/>
      <c r="P23" s="155"/>
      <c r="Q23" s="155"/>
      <c r="R23" s="155"/>
      <c r="S23" s="212"/>
      <c r="T23" s="212"/>
      <c r="U23" s="212"/>
      <c r="V23" s="212"/>
      <c r="W23" s="307">
        <f t="shared" si="1"/>
        <v>0</v>
      </c>
    </row>
    <row r="24" spans="1:23" ht="28.5" x14ac:dyDescent="0.25">
      <c r="A24" s="305">
        <v>3</v>
      </c>
      <c r="B24" s="211" t="s">
        <v>307</v>
      </c>
      <c r="C24" s="306">
        <f>C26+C28</f>
        <v>148</v>
      </c>
      <c r="D24" s="306">
        <f t="shared" ref="D24:V24" si="3">D26+D28</f>
        <v>190</v>
      </c>
      <c r="E24" s="306">
        <f t="shared" si="3"/>
        <v>338</v>
      </c>
      <c r="F24" s="306">
        <f t="shared" si="3"/>
        <v>17</v>
      </c>
      <c r="G24" s="306">
        <f t="shared" si="3"/>
        <v>20</v>
      </c>
      <c r="H24" s="306">
        <f t="shared" si="3"/>
        <v>113</v>
      </c>
      <c r="I24" s="306">
        <f t="shared" si="3"/>
        <v>127</v>
      </c>
      <c r="J24" s="306">
        <f t="shared" si="3"/>
        <v>61</v>
      </c>
      <c r="K24" s="306">
        <f t="shared" si="3"/>
        <v>338</v>
      </c>
      <c r="L24" s="306">
        <f t="shared" si="3"/>
        <v>24</v>
      </c>
      <c r="M24" s="306">
        <f t="shared" si="3"/>
        <v>11</v>
      </c>
      <c r="N24" s="306">
        <f t="shared" si="3"/>
        <v>69</v>
      </c>
      <c r="O24" s="306">
        <f t="shared" si="3"/>
        <v>0</v>
      </c>
      <c r="P24" s="306">
        <f t="shared" si="3"/>
        <v>0</v>
      </c>
      <c r="Q24" s="306">
        <f t="shared" si="3"/>
        <v>98</v>
      </c>
      <c r="R24" s="306">
        <f t="shared" si="3"/>
        <v>39</v>
      </c>
      <c r="S24" s="306">
        <f t="shared" si="3"/>
        <v>51</v>
      </c>
      <c r="T24" s="306">
        <f t="shared" si="3"/>
        <v>41</v>
      </c>
      <c r="U24" s="306">
        <f t="shared" si="3"/>
        <v>0</v>
      </c>
      <c r="V24" s="306">
        <f t="shared" si="3"/>
        <v>5</v>
      </c>
      <c r="W24" s="307">
        <f t="shared" si="1"/>
        <v>338</v>
      </c>
    </row>
    <row r="25" spans="1:23" ht="15.75" x14ac:dyDescent="0.25">
      <c r="A25" s="166"/>
      <c r="B25" s="138" t="s">
        <v>11</v>
      </c>
      <c r="C25" s="166"/>
      <c r="D25" s="155"/>
      <c r="E25" s="208"/>
      <c r="F25" s="155"/>
      <c r="G25" s="155"/>
      <c r="H25" s="155"/>
      <c r="I25" s="155"/>
      <c r="J25" s="155"/>
      <c r="K25" s="208"/>
      <c r="L25" s="155"/>
      <c r="M25" s="155"/>
      <c r="N25" s="155"/>
      <c r="O25" s="155"/>
      <c r="P25" s="155"/>
      <c r="Q25" s="155"/>
      <c r="R25" s="155"/>
      <c r="S25" s="212"/>
      <c r="T25" s="212"/>
      <c r="U25" s="212"/>
      <c r="V25" s="212"/>
      <c r="W25" s="209"/>
    </row>
    <row r="26" spans="1:23" ht="15.75" x14ac:dyDescent="0.25">
      <c r="A26" s="133" t="s">
        <v>231</v>
      </c>
      <c r="B26" s="138" t="s">
        <v>302</v>
      </c>
      <c r="C26" s="166">
        <v>148</v>
      </c>
      <c r="D26" s="155">
        <v>190</v>
      </c>
      <c r="E26" s="306">
        <f>C26+D26</f>
        <v>338</v>
      </c>
      <c r="F26" s="155">
        <v>17</v>
      </c>
      <c r="G26" s="155">
        <v>20</v>
      </c>
      <c r="H26" s="155">
        <v>113</v>
      </c>
      <c r="I26" s="155">
        <v>127</v>
      </c>
      <c r="J26" s="155">
        <v>61</v>
      </c>
      <c r="K26" s="306">
        <f>F26+G26+H26+I26+J26</f>
        <v>338</v>
      </c>
      <c r="L26" s="155">
        <v>24</v>
      </c>
      <c r="M26" s="155">
        <v>11</v>
      </c>
      <c r="N26" s="155">
        <v>69</v>
      </c>
      <c r="O26" s="155"/>
      <c r="P26" s="155"/>
      <c r="Q26" s="155">
        <v>98</v>
      </c>
      <c r="R26" s="155">
        <v>39</v>
      </c>
      <c r="S26" s="155">
        <v>51</v>
      </c>
      <c r="T26" s="155">
        <v>41</v>
      </c>
      <c r="U26" s="155"/>
      <c r="V26" s="155">
        <v>5</v>
      </c>
      <c r="W26" s="307">
        <f t="shared" si="1"/>
        <v>338</v>
      </c>
    </row>
    <row r="27" spans="1:23" ht="15.75" x14ac:dyDescent="0.25">
      <c r="A27" s="133"/>
      <c r="B27" s="210" t="s">
        <v>11</v>
      </c>
      <c r="C27" s="166"/>
      <c r="D27" s="155"/>
      <c r="E27" s="208"/>
      <c r="F27" s="155"/>
      <c r="G27" s="155"/>
      <c r="H27" s="155"/>
      <c r="I27" s="155"/>
      <c r="J27" s="155"/>
      <c r="K27" s="208"/>
      <c r="L27" s="155"/>
      <c r="M27" s="155"/>
      <c r="N27" s="155"/>
      <c r="O27" s="155"/>
      <c r="P27" s="155"/>
      <c r="Q27" s="155"/>
      <c r="R27" s="155"/>
      <c r="S27" s="155"/>
      <c r="T27" s="155"/>
      <c r="U27" s="155"/>
      <c r="V27" s="155"/>
      <c r="W27" s="209"/>
    </row>
    <row r="28" spans="1:23" ht="15.75" x14ac:dyDescent="0.25">
      <c r="A28" s="133" t="s">
        <v>233</v>
      </c>
      <c r="B28" s="138" t="s">
        <v>303</v>
      </c>
      <c r="C28" s="166"/>
      <c r="D28" s="155"/>
      <c r="E28" s="306">
        <f>C28+D28</f>
        <v>0</v>
      </c>
      <c r="F28" s="155"/>
      <c r="G28" s="155"/>
      <c r="H28" s="155"/>
      <c r="I28" s="155"/>
      <c r="J28" s="155"/>
      <c r="K28" s="306">
        <f>F28+G28+H28+I28+J28</f>
        <v>0</v>
      </c>
      <c r="L28" s="155"/>
      <c r="M28" s="155"/>
      <c r="N28" s="155"/>
      <c r="O28" s="155"/>
      <c r="P28" s="155"/>
      <c r="Q28" s="155"/>
      <c r="R28" s="155"/>
      <c r="S28" s="212"/>
      <c r="T28" s="212"/>
      <c r="U28" s="212"/>
      <c r="V28" s="212"/>
      <c r="W28" s="307">
        <f t="shared" si="1"/>
        <v>0</v>
      </c>
    </row>
    <row r="29" spans="1:23" x14ac:dyDescent="0.25">
      <c r="A29" s="125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</row>
    <row r="30" spans="1:23" x14ac:dyDescent="0.25">
      <c r="A30" s="125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</row>
    <row r="31" spans="1:23" ht="18.75" customHeight="1" x14ac:dyDescent="0.25"/>
    <row r="32" spans="1:23" ht="20.25" x14ac:dyDescent="0.3">
      <c r="B32" s="388" t="s">
        <v>458</v>
      </c>
      <c r="C32" s="388"/>
      <c r="D32" s="388"/>
      <c r="E32" s="388"/>
      <c r="F32" s="388"/>
      <c r="G32" s="388"/>
      <c r="H32" s="388"/>
      <c r="I32" s="388"/>
      <c r="J32" s="388"/>
      <c r="K32" s="388"/>
      <c r="L32" s="388"/>
      <c r="M32" s="388"/>
      <c r="N32" s="388"/>
      <c r="O32" s="388"/>
      <c r="P32" s="388"/>
    </row>
    <row r="33" ht="46.5" customHeight="1" x14ac:dyDescent="0.25"/>
    <row r="34" ht="15.75" customHeight="1" x14ac:dyDescent="0.25"/>
    <row r="35" ht="15.75" customHeight="1" x14ac:dyDescent="0.25"/>
    <row r="36" ht="15.75" customHeight="1" x14ac:dyDescent="0.25"/>
    <row r="37" ht="55.5" customHeight="1" x14ac:dyDescent="0.25"/>
    <row r="38" ht="55.5" customHeight="1" x14ac:dyDescent="0.25"/>
    <row r="57" ht="18.75" customHeight="1" x14ac:dyDescent="0.25"/>
    <row r="59" ht="49.5" customHeight="1" x14ac:dyDescent="0.25"/>
    <row r="60" ht="15.75" customHeight="1" x14ac:dyDescent="0.25"/>
    <row r="61" ht="15.75" customHeight="1" x14ac:dyDescent="0.25"/>
    <row r="62" ht="15.75" customHeight="1" x14ac:dyDescent="0.25"/>
    <row r="63" ht="55.5" customHeight="1" x14ac:dyDescent="0.25"/>
    <row r="64" ht="55.5" customHeight="1" x14ac:dyDescent="0.25"/>
    <row r="83" ht="18.75" customHeight="1" x14ac:dyDescent="0.25"/>
    <row r="85" ht="48" customHeight="1" x14ac:dyDescent="0.25"/>
    <row r="86" ht="15.75" customHeight="1" x14ac:dyDescent="0.25"/>
    <row r="87" ht="15.75" customHeight="1" x14ac:dyDescent="0.25"/>
    <row r="88" ht="15.75" customHeight="1" x14ac:dyDescent="0.25"/>
    <row r="89" ht="55.5" customHeight="1" x14ac:dyDescent="0.25"/>
    <row r="90" ht="55.5" customHeight="1" x14ac:dyDescent="0.25"/>
    <row r="109" ht="18.75" customHeight="1" x14ac:dyDescent="0.25"/>
    <row r="111" ht="49.5" customHeight="1" x14ac:dyDescent="0.25"/>
    <row r="112" ht="15.75" customHeight="1" x14ac:dyDescent="0.25"/>
    <row r="113" ht="15.75" customHeight="1" x14ac:dyDescent="0.25"/>
    <row r="114" ht="15" customHeight="1" x14ac:dyDescent="0.25"/>
    <row r="115" ht="55.5" customHeight="1" x14ac:dyDescent="0.25"/>
    <row r="116" ht="55.5" customHeight="1" x14ac:dyDescent="0.25"/>
    <row r="135" ht="18.75" customHeight="1" x14ac:dyDescent="0.25"/>
    <row r="137" ht="61.5" customHeight="1" x14ac:dyDescent="0.25"/>
    <row r="138" ht="15.75" customHeight="1" x14ac:dyDescent="0.25"/>
    <row r="139" ht="15.75" customHeight="1" x14ac:dyDescent="0.25"/>
    <row r="140" ht="15" customHeight="1" x14ac:dyDescent="0.25"/>
    <row r="141" ht="55.5" customHeight="1" x14ac:dyDescent="0.25"/>
    <row r="142" ht="55.5" customHeight="1" x14ac:dyDescent="0.25"/>
    <row r="161" ht="18.75" customHeight="1" x14ac:dyDescent="0.25"/>
    <row r="163" ht="58.5" customHeight="1" x14ac:dyDescent="0.25"/>
    <row r="164" ht="15.75" customHeight="1" x14ac:dyDescent="0.25"/>
    <row r="165" ht="15.75" customHeight="1" x14ac:dyDescent="0.25"/>
    <row r="166" ht="15" customHeight="1" x14ac:dyDescent="0.25"/>
    <row r="167" ht="55.5" customHeight="1" x14ac:dyDescent="0.25"/>
    <row r="168" ht="55.5" customHeight="1" x14ac:dyDescent="0.25"/>
    <row r="187" ht="18.75" customHeight="1" x14ac:dyDescent="0.25"/>
    <row r="189" ht="56.25" customHeight="1" x14ac:dyDescent="0.25"/>
    <row r="190" ht="15.75" customHeight="1" x14ac:dyDescent="0.25"/>
    <row r="191" ht="15.75" customHeight="1" x14ac:dyDescent="0.25"/>
    <row r="192" ht="15" customHeight="1" x14ac:dyDescent="0.25"/>
    <row r="193" ht="55.5" customHeight="1" x14ac:dyDescent="0.25"/>
    <row r="194" ht="55.5" customHeight="1" x14ac:dyDescent="0.25"/>
    <row r="213" ht="18.75" customHeight="1" x14ac:dyDescent="0.25"/>
    <row r="215" ht="59.25" customHeight="1" x14ac:dyDescent="0.25"/>
    <row r="216" ht="15.75" customHeight="1" x14ac:dyDescent="0.25"/>
    <row r="217" ht="15.75" customHeight="1" x14ac:dyDescent="0.25"/>
    <row r="218" ht="15" customHeight="1" x14ac:dyDescent="0.25"/>
    <row r="219" ht="55.5" customHeight="1" x14ac:dyDescent="0.25"/>
    <row r="220" ht="55.5" customHeight="1" x14ac:dyDescent="0.25"/>
    <row r="241" ht="66" customHeight="1" x14ac:dyDescent="0.25"/>
    <row r="245" ht="55.5" customHeight="1" x14ac:dyDescent="0.25"/>
    <row r="246" ht="55.5" customHeight="1" x14ac:dyDescent="0.25"/>
    <row r="267" ht="47.25" customHeight="1" x14ac:dyDescent="0.25"/>
    <row r="271" ht="55.5" customHeight="1" x14ac:dyDescent="0.25"/>
    <row r="272" ht="55.5" customHeight="1" x14ac:dyDescent="0.25"/>
    <row r="293" ht="38.25" customHeight="1" x14ac:dyDescent="0.25"/>
    <row r="294" ht="18.75" customHeight="1" x14ac:dyDescent="0.25"/>
    <row r="297" ht="55.5" customHeight="1" x14ac:dyDescent="0.25"/>
    <row r="298" ht="55.5" customHeight="1" x14ac:dyDescent="0.25"/>
    <row r="319" ht="44.25" customHeight="1" x14ac:dyDescent="0.25"/>
    <row r="323" ht="55.5" customHeight="1" x14ac:dyDescent="0.25"/>
    <row r="324" ht="55.5" customHeight="1" x14ac:dyDescent="0.25"/>
  </sheetData>
  <mergeCells count="29">
    <mergeCell ref="B32:P32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D9:D10"/>
    <mergeCell ref="E9:E10"/>
    <mergeCell ref="A5:V5"/>
    <mergeCell ref="A7:A10"/>
    <mergeCell ref="B7:B10"/>
    <mergeCell ref="C7:D8"/>
    <mergeCell ref="E7:W7"/>
    <mergeCell ref="F8:J8"/>
    <mergeCell ref="L8:V8"/>
    <mergeCell ref="W8:W10"/>
    <mergeCell ref="C9:C10"/>
    <mergeCell ref="V9:V10"/>
    <mergeCell ref="P9:P10"/>
    <mergeCell ref="Q9:Q10"/>
    <mergeCell ref="R9:R10"/>
    <mergeCell ref="S9:S10"/>
    <mergeCell ref="T9:T10"/>
    <mergeCell ref="U9:U10"/>
  </mergeCells>
  <pageMargins left="0.7" right="0.7" top="0.75" bottom="0.75" header="0.3" footer="0.3"/>
  <pageSetup paperSize="9" scale="49" orientation="landscape" r:id="rId1"/>
  <ignoredErrors>
    <ignoredError sqref="A28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959"/>
  <sheetViews>
    <sheetView tabSelected="1" view="pageBreakPreview" topLeftCell="A4" zoomScale="70" zoomScaleNormal="90" zoomScaleSheetLayoutView="70" workbookViewId="0">
      <selection activeCell="A6" sqref="A6"/>
    </sheetView>
  </sheetViews>
  <sheetFormatPr defaultRowHeight="15" x14ac:dyDescent="0.25"/>
  <cols>
    <col min="1" max="1" width="15.7109375" customWidth="1"/>
    <col min="2" max="2" width="42.140625" customWidth="1"/>
    <col min="3" max="3" width="10.28515625" customWidth="1"/>
    <col min="4" max="4" width="15.85546875" customWidth="1"/>
    <col min="5" max="5" width="14.5703125" customWidth="1"/>
    <col min="6" max="6" width="14.85546875" customWidth="1"/>
    <col min="7" max="7" width="13.7109375" customWidth="1"/>
    <col min="8" max="8" width="15.5703125" customWidth="1"/>
    <col min="9" max="9" width="16.42578125" customWidth="1"/>
    <col min="10" max="10" width="14.42578125" customWidth="1"/>
    <col min="11" max="11" width="12.28515625" customWidth="1"/>
    <col min="12" max="12" width="13" customWidth="1"/>
    <col min="13" max="13" width="12.28515625" customWidth="1"/>
    <col min="14" max="14" width="13.28515625" customWidth="1"/>
    <col min="15" max="15" width="13.140625" customWidth="1"/>
  </cols>
  <sheetData>
    <row r="4" spans="1:15" ht="44.25" customHeight="1" x14ac:dyDescent="0.25">
      <c r="A4" s="264"/>
      <c r="B4" s="265"/>
      <c r="C4" s="266"/>
      <c r="D4" s="266"/>
      <c r="E4" s="266"/>
      <c r="F4" s="266"/>
      <c r="G4" s="266"/>
      <c r="H4" s="267"/>
      <c r="I4" s="267"/>
      <c r="J4" s="268"/>
      <c r="K4" s="268"/>
      <c r="L4" s="268"/>
      <c r="M4" s="268"/>
      <c r="N4" s="268"/>
      <c r="O4" s="268"/>
    </row>
    <row r="5" spans="1:15" ht="18.75" x14ac:dyDescent="0.25">
      <c r="A5" s="401" t="s">
        <v>504</v>
      </c>
      <c r="B5" s="401"/>
      <c r="C5" s="401"/>
      <c r="D5" s="401"/>
      <c r="E5" s="401"/>
      <c r="F5" s="401"/>
      <c r="G5" s="401"/>
      <c r="H5" s="401"/>
      <c r="I5" s="401"/>
      <c r="J5" s="401"/>
      <c r="K5" s="401"/>
      <c r="L5" s="401"/>
      <c r="M5" s="401"/>
      <c r="N5" s="401"/>
      <c r="O5" s="401"/>
    </row>
    <row r="6" spans="1:15" x14ac:dyDescent="0.25">
      <c r="N6" s="402" t="s">
        <v>309</v>
      </c>
      <c r="O6" s="402"/>
    </row>
    <row r="7" spans="1:15" ht="15.75" x14ac:dyDescent="0.25">
      <c r="A7" s="403" t="s">
        <v>310</v>
      </c>
      <c r="B7" s="403" t="s">
        <v>311</v>
      </c>
      <c r="C7" s="403" t="s">
        <v>0</v>
      </c>
      <c r="D7" s="403" t="s">
        <v>19</v>
      </c>
      <c r="E7" s="403"/>
      <c r="F7" s="403"/>
      <c r="G7" s="403"/>
      <c r="H7" s="403"/>
      <c r="I7" s="403"/>
      <c r="J7" s="403"/>
      <c r="K7" s="403"/>
      <c r="L7" s="403"/>
      <c r="M7" s="403"/>
      <c r="N7" s="403"/>
      <c r="O7" s="403"/>
    </row>
    <row r="8" spans="1:15" ht="18.75" x14ac:dyDescent="0.3">
      <c r="A8" s="403"/>
      <c r="B8" s="403"/>
      <c r="C8" s="403"/>
      <c r="D8" s="403" t="s">
        <v>308</v>
      </c>
      <c r="E8" s="403"/>
      <c r="F8" s="403" t="s">
        <v>312</v>
      </c>
      <c r="G8" s="403"/>
      <c r="H8" s="404" t="s">
        <v>313</v>
      </c>
      <c r="I8" s="404"/>
      <c r="J8" s="405" t="s">
        <v>314</v>
      </c>
      <c r="K8" s="405"/>
      <c r="L8" s="405" t="s">
        <v>315</v>
      </c>
      <c r="M8" s="405"/>
      <c r="N8" s="405" t="s">
        <v>316</v>
      </c>
      <c r="O8" s="405"/>
    </row>
    <row r="9" spans="1:15" ht="31.5" x14ac:dyDescent="0.25">
      <c r="A9" s="403"/>
      <c r="B9" s="403"/>
      <c r="C9" s="403"/>
      <c r="D9" s="113" t="s">
        <v>317</v>
      </c>
      <c r="E9" s="112" t="s">
        <v>318</v>
      </c>
      <c r="F9" s="113" t="s">
        <v>317</v>
      </c>
      <c r="G9" s="112" t="s">
        <v>318</v>
      </c>
      <c r="H9" s="113" t="s">
        <v>317</v>
      </c>
      <c r="I9" s="112" t="s">
        <v>318</v>
      </c>
      <c r="J9" s="113" t="s">
        <v>317</v>
      </c>
      <c r="K9" s="112" t="s">
        <v>318</v>
      </c>
      <c r="L9" s="113" t="s">
        <v>317</v>
      </c>
      <c r="M9" s="112" t="s">
        <v>318</v>
      </c>
      <c r="N9" s="113" t="s">
        <v>317</v>
      </c>
      <c r="O9" s="112" t="s">
        <v>318</v>
      </c>
    </row>
    <row r="10" spans="1:15" ht="19.5" x14ac:dyDescent="0.35">
      <c r="A10" s="1" t="s">
        <v>18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218" t="s">
        <v>7</v>
      </c>
      <c r="I10" s="218" t="s">
        <v>8</v>
      </c>
      <c r="J10" s="218" t="s">
        <v>9</v>
      </c>
      <c r="K10" s="218" t="s">
        <v>10</v>
      </c>
      <c r="L10" s="218" t="s">
        <v>100</v>
      </c>
      <c r="M10" s="218" t="s">
        <v>173</v>
      </c>
      <c r="N10" s="218" t="s">
        <v>174</v>
      </c>
      <c r="O10" s="218" t="s">
        <v>175</v>
      </c>
    </row>
    <row r="11" spans="1:15" ht="31.5" x14ac:dyDescent="0.25">
      <c r="A11" s="219">
        <v>8</v>
      </c>
      <c r="B11" s="222" t="s">
        <v>319</v>
      </c>
      <c r="C11" s="220">
        <f>H11+N11</f>
        <v>0</v>
      </c>
      <c r="D11" s="220">
        <f>D13+D14</f>
        <v>0</v>
      </c>
      <c r="E11" s="232" t="s">
        <v>20</v>
      </c>
      <c r="F11" s="220">
        <f t="shared" ref="F11:L11" si="0">F13+F14</f>
        <v>0</v>
      </c>
      <c r="G11" s="232" t="s">
        <v>20</v>
      </c>
      <c r="H11" s="220">
        <f>H13+H14</f>
        <v>0</v>
      </c>
      <c r="I11" s="232" t="s">
        <v>20</v>
      </c>
      <c r="J11" s="220">
        <f t="shared" si="0"/>
        <v>0</v>
      </c>
      <c r="K11" s="232" t="s">
        <v>20</v>
      </c>
      <c r="L11" s="220">
        <f t="shared" si="0"/>
        <v>0</v>
      </c>
      <c r="M11" s="232" t="s">
        <v>20</v>
      </c>
      <c r="N11" s="221">
        <f t="shared" ref="N11:N15" si="1">J11+L11</f>
        <v>0</v>
      </c>
      <c r="O11" s="232" t="s">
        <v>20</v>
      </c>
    </row>
    <row r="12" spans="1:15" ht="15.75" x14ac:dyDescent="0.25">
      <c r="A12" s="75"/>
      <c r="B12" s="226" t="s">
        <v>11</v>
      </c>
      <c r="C12" s="220">
        <f>H12+N12</f>
        <v>0</v>
      </c>
      <c r="D12" s="239"/>
      <c r="E12" s="231" t="s">
        <v>20</v>
      </c>
      <c r="F12" s="196"/>
      <c r="G12" s="231" t="s">
        <v>20</v>
      </c>
      <c r="H12" s="240"/>
      <c r="I12" s="232" t="s">
        <v>20</v>
      </c>
      <c r="J12" s="3"/>
      <c r="K12" s="232" t="s">
        <v>20</v>
      </c>
      <c r="L12" s="3"/>
      <c r="M12" s="232" t="s">
        <v>20</v>
      </c>
      <c r="N12" s="221">
        <f t="shared" si="1"/>
        <v>0</v>
      </c>
      <c r="O12" s="232" t="s">
        <v>20</v>
      </c>
    </row>
    <row r="13" spans="1:15" ht="15.75" x14ac:dyDescent="0.25">
      <c r="A13" s="235" t="s">
        <v>320</v>
      </c>
      <c r="B13" s="230" t="s">
        <v>321</v>
      </c>
      <c r="C13" s="220">
        <f>H13+N13</f>
        <v>0</v>
      </c>
      <c r="D13" s="239"/>
      <c r="E13" s="231" t="s">
        <v>20</v>
      </c>
      <c r="F13" s="196"/>
      <c r="G13" s="231" t="s">
        <v>20</v>
      </c>
      <c r="H13" s="220">
        <f>D13+F13</f>
        <v>0</v>
      </c>
      <c r="I13" s="232" t="s">
        <v>20</v>
      </c>
      <c r="J13" s="3"/>
      <c r="K13" s="232" t="s">
        <v>20</v>
      </c>
      <c r="L13" s="3"/>
      <c r="M13" s="232" t="s">
        <v>20</v>
      </c>
      <c r="N13" s="221">
        <f t="shared" si="1"/>
        <v>0</v>
      </c>
      <c r="O13" s="232" t="s">
        <v>20</v>
      </c>
    </row>
    <row r="14" spans="1:15" ht="15.75" x14ac:dyDescent="0.25">
      <c r="A14" s="235" t="s">
        <v>322</v>
      </c>
      <c r="B14" s="230" t="s">
        <v>323</v>
      </c>
      <c r="C14" s="220">
        <f>H14+N14</f>
        <v>0</v>
      </c>
      <c r="D14" s="239"/>
      <c r="E14" s="231" t="s">
        <v>20</v>
      </c>
      <c r="F14" s="196"/>
      <c r="G14" s="231" t="s">
        <v>20</v>
      </c>
      <c r="H14" s="220">
        <f>D14+F14</f>
        <v>0</v>
      </c>
      <c r="I14" s="232" t="s">
        <v>20</v>
      </c>
      <c r="J14" s="3"/>
      <c r="K14" s="232" t="s">
        <v>20</v>
      </c>
      <c r="L14" s="3"/>
      <c r="M14" s="232" t="s">
        <v>20</v>
      </c>
      <c r="N14" s="221">
        <f t="shared" si="1"/>
        <v>0</v>
      </c>
      <c r="O14" s="232" t="s">
        <v>20</v>
      </c>
    </row>
    <row r="15" spans="1:15" ht="47.25" x14ac:dyDescent="0.25">
      <c r="A15" s="219">
        <v>9</v>
      </c>
      <c r="B15" s="222" t="s">
        <v>324</v>
      </c>
      <c r="C15" s="220">
        <f>H15+I15+N15+O15</f>
        <v>20</v>
      </c>
      <c r="D15" s="220">
        <f>D17+D18+D19+D20+D21</f>
        <v>20</v>
      </c>
      <c r="E15" s="220">
        <f>E17+E18+E19+E20+E21</f>
        <v>0</v>
      </c>
      <c r="F15" s="220">
        <f t="shared" ref="F15:M15" si="2">F17+F18+F19+F20+F21</f>
        <v>0</v>
      </c>
      <c r="G15" s="220">
        <f t="shared" si="2"/>
        <v>0</v>
      </c>
      <c r="H15" s="220">
        <f t="shared" si="2"/>
        <v>20</v>
      </c>
      <c r="I15" s="220">
        <f t="shared" si="2"/>
        <v>0</v>
      </c>
      <c r="J15" s="220">
        <f t="shared" si="2"/>
        <v>0</v>
      </c>
      <c r="K15" s="220">
        <f t="shared" si="2"/>
        <v>0</v>
      </c>
      <c r="L15" s="220">
        <f t="shared" si="2"/>
        <v>0</v>
      </c>
      <c r="M15" s="220">
        <f t="shared" si="2"/>
        <v>0</v>
      </c>
      <c r="N15" s="220">
        <f t="shared" si="1"/>
        <v>0</v>
      </c>
      <c r="O15" s="220">
        <f>K15+M15</f>
        <v>0</v>
      </c>
    </row>
    <row r="16" spans="1:15" ht="15.75" x14ac:dyDescent="0.25">
      <c r="A16" s="75"/>
      <c r="B16" s="226" t="s">
        <v>11</v>
      </c>
      <c r="C16" s="239"/>
      <c r="D16" s="239"/>
      <c r="E16" s="239"/>
      <c r="F16" s="239"/>
      <c r="G16" s="239"/>
      <c r="H16" s="241"/>
      <c r="I16" s="241"/>
      <c r="J16" s="229"/>
      <c r="K16" s="229"/>
      <c r="L16" s="229"/>
      <c r="M16" s="229"/>
      <c r="N16" s="229"/>
      <c r="O16" s="229"/>
    </row>
    <row r="17" spans="1:15" ht="15.75" x14ac:dyDescent="0.25">
      <c r="A17" s="235" t="s">
        <v>325</v>
      </c>
      <c r="B17" s="236" t="s">
        <v>326</v>
      </c>
      <c r="C17" s="271">
        <f>D17+F17+J17+L17</f>
        <v>1</v>
      </c>
      <c r="D17" s="269">
        <v>1</v>
      </c>
      <c r="E17" s="259"/>
      <c r="F17" s="269">
        <v>0</v>
      </c>
      <c r="G17" s="259"/>
      <c r="H17" s="271">
        <f>D17</f>
        <v>1</v>
      </c>
      <c r="I17" s="232"/>
      <c r="J17" s="196"/>
      <c r="K17" s="233"/>
      <c r="L17" s="3"/>
      <c r="M17" s="233"/>
      <c r="N17" s="221">
        <f>J17+L17</f>
        <v>0</v>
      </c>
      <c r="O17" s="233" t="s">
        <v>20</v>
      </c>
    </row>
    <row r="18" spans="1:15" ht="31.5" x14ac:dyDescent="0.25">
      <c r="A18" s="235" t="s">
        <v>327</v>
      </c>
      <c r="B18" s="236" t="s">
        <v>328</v>
      </c>
      <c r="C18" s="220">
        <f>D18+E18+F18+G18+J18+K18+L18+M18</f>
        <v>7</v>
      </c>
      <c r="D18" s="240">
        <v>7</v>
      </c>
      <c r="E18" s="242"/>
      <c r="F18" s="240"/>
      <c r="G18" s="242"/>
      <c r="H18" s="220">
        <f>D18+F18</f>
        <v>7</v>
      </c>
      <c r="I18" s="220">
        <f>E18+G18</f>
        <v>0</v>
      </c>
      <c r="J18" s="196"/>
      <c r="K18" s="229"/>
      <c r="L18" s="196"/>
      <c r="M18" s="229"/>
      <c r="N18" s="243">
        <f>J18+L18</f>
        <v>0</v>
      </c>
      <c r="O18" s="221">
        <f>K18+M18</f>
        <v>0</v>
      </c>
    </row>
    <row r="19" spans="1:15" ht="15.75" x14ac:dyDescent="0.25">
      <c r="A19" s="235" t="s">
        <v>329</v>
      </c>
      <c r="B19" s="236" t="s">
        <v>330</v>
      </c>
      <c r="C19" s="220">
        <f>H19</f>
        <v>0</v>
      </c>
      <c r="D19" s="240">
        <v>0</v>
      </c>
      <c r="E19" s="232"/>
      <c r="F19" s="240"/>
      <c r="G19" s="232"/>
      <c r="H19" s="240">
        <f>D19+F19</f>
        <v>0</v>
      </c>
      <c r="I19" s="232"/>
      <c r="J19" s="196">
        <v>0</v>
      </c>
      <c r="K19" s="233"/>
      <c r="L19" s="3"/>
      <c r="M19" s="233"/>
      <c r="N19" s="221">
        <v>0</v>
      </c>
      <c r="O19" s="233" t="s">
        <v>20</v>
      </c>
    </row>
    <row r="20" spans="1:15" ht="47.25" x14ac:dyDescent="0.25">
      <c r="A20" s="235" t="s">
        <v>331</v>
      </c>
      <c r="B20" s="236" t="s">
        <v>332</v>
      </c>
      <c r="C20" s="220">
        <f>D20+F20+J20+L20</f>
        <v>0</v>
      </c>
      <c r="D20" s="242"/>
      <c r="E20" s="232"/>
      <c r="F20" s="242"/>
      <c r="G20" s="232"/>
      <c r="H20" s="240"/>
      <c r="I20" s="232"/>
      <c r="J20" s="196"/>
      <c r="K20" s="231"/>
      <c r="L20" s="196"/>
      <c r="M20" s="231"/>
      <c r="N20" s="225">
        <f>D20+F20+J20+L20</f>
        <v>0</v>
      </c>
      <c r="O20" s="231" t="s">
        <v>20</v>
      </c>
    </row>
    <row r="21" spans="1:15" ht="31.5" x14ac:dyDescent="0.25">
      <c r="A21" s="235" t="s">
        <v>333</v>
      </c>
      <c r="B21" s="236" t="s">
        <v>334</v>
      </c>
      <c r="C21" s="220">
        <f>H21+I21+N21+O21</f>
        <v>12</v>
      </c>
      <c r="D21" s="240">
        <v>12</v>
      </c>
      <c r="E21" s="240"/>
      <c r="F21" s="240"/>
      <c r="G21" s="240"/>
      <c r="H21" s="220">
        <f>D21+F21</f>
        <v>12</v>
      </c>
      <c r="I21" s="220">
        <f>E21+G21</f>
        <v>0</v>
      </c>
      <c r="J21" s="196"/>
      <c r="K21" s="229"/>
      <c r="L21" s="196"/>
      <c r="M21" s="196"/>
      <c r="N21" s="225">
        <f>J21+L21</f>
        <v>0</v>
      </c>
      <c r="O21" s="225">
        <f>K21+M21</f>
        <v>0</v>
      </c>
    </row>
    <row r="22" spans="1:15" ht="15.75" x14ac:dyDescent="0.25">
      <c r="A22" s="244" t="s">
        <v>335</v>
      </c>
      <c r="B22" s="222" t="s">
        <v>336</v>
      </c>
      <c r="C22" s="220">
        <f>H22+I22+N22+O22</f>
        <v>9</v>
      </c>
      <c r="D22" s="220">
        <f t="shared" ref="D22:M22" si="3">D24+D30</f>
        <v>9</v>
      </c>
      <c r="E22" s="220">
        <f t="shared" si="3"/>
        <v>0</v>
      </c>
      <c r="F22" s="220">
        <f t="shared" si="3"/>
        <v>0</v>
      </c>
      <c r="G22" s="220">
        <f t="shared" si="3"/>
        <v>0</v>
      </c>
      <c r="H22" s="220">
        <f>D22+F22</f>
        <v>9</v>
      </c>
      <c r="I22" s="220">
        <f>E22+G22</f>
        <v>0</v>
      </c>
      <c r="J22" s="220">
        <f t="shared" si="3"/>
        <v>0</v>
      </c>
      <c r="K22" s="220">
        <f t="shared" si="3"/>
        <v>0</v>
      </c>
      <c r="L22" s="220">
        <f t="shared" si="3"/>
        <v>0</v>
      </c>
      <c r="M22" s="220">
        <f t="shared" si="3"/>
        <v>0</v>
      </c>
      <c r="N22" s="220">
        <f>J22+L22</f>
        <v>0</v>
      </c>
      <c r="O22" s="220">
        <f>K22+M22</f>
        <v>0</v>
      </c>
    </row>
    <row r="23" spans="1:15" ht="15.75" x14ac:dyDescent="0.25">
      <c r="A23" s="197"/>
      <c r="B23" s="2" t="s">
        <v>11</v>
      </c>
      <c r="C23" s="220">
        <f t="shared" ref="C23:C34" si="4">H23+I23+N23+O23</f>
        <v>0</v>
      </c>
      <c r="D23" s="245"/>
      <c r="E23" s="245"/>
      <c r="F23" s="245"/>
      <c r="G23" s="245"/>
      <c r="H23" s="228"/>
      <c r="I23" s="228"/>
      <c r="J23" s="229"/>
      <c r="K23" s="229"/>
      <c r="L23" s="229"/>
      <c r="M23" s="229"/>
      <c r="N23" s="220"/>
      <c r="O23" s="220"/>
    </row>
    <row r="24" spans="1:15" ht="15.75" x14ac:dyDescent="0.25">
      <c r="A24" s="238" t="s">
        <v>337</v>
      </c>
      <c r="B24" s="2" t="s">
        <v>338</v>
      </c>
      <c r="C24" s="220">
        <f t="shared" si="4"/>
        <v>9</v>
      </c>
      <c r="D24" s="220">
        <f t="shared" ref="D24:M24" si="5">D25+D26+D27+D28+D29</f>
        <v>9</v>
      </c>
      <c r="E24" s="220">
        <f t="shared" si="5"/>
        <v>0</v>
      </c>
      <c r="F24" s="220">
        <f t="shared" si="5"/>
        <v>0</v>
      </c>
      <c r="G24" s="220">
        <f t="shared" si="5"/>
        <v>0</v>
      </c>
      <c r="H24" s="220">
        <f t="shared" si="5"/>
        <v>9</v>
      </c>
      <c r="I24" s="220">
        <f t="shared" si="5"/>
        <v>0</v>
      </c>
      <c r="J24" s="220">
        <f t="shared" si="5"/>
        <v>0</v>
      </c>
      <c r="K24" s="220">
        <f t="shared" si="5"/>
        <v>0</v>
      </c>
      <c r="L24" s="220">
        <f t="shared" si="5"/>
        <v>0</v>
      </c>
      <c r="M24" s="220">
        <f t="shared" si="5"/>
        <v>0</v>
      </c>
      <c r="N24" s="220">
        <f>J24+L24</f>
        <v>0</v>
      </c>
      <c r="O24" s="220">
        <f>K24+M24</f>
        <v>0</v>
      </c>
    </row>
    <row r="25" spans="1:15" ht="15.75" x14ac:dyDescent="0.25">
      <c r="A25" s="197" t="s">
        <v>339</v>
      </c>
      <c r="B25" s="2" t="s">
        <v>340</v>
      </c>
      <c r="C25" s="220">
        <f t="shared" si="4"/>
        <v>0</v>
      </c>
      <c r="D25" s="172"/>
      <c r="E25" s="172"/>
      <c r="F25" s="172"/>
      <c r="G25" s="172"/>
      <c r="H25" s="220">
        <f>D25+F25</f>
        <v>0</v>
      </c>
      <c r="I25" s="220">
        <f>E25+G25</f>
        <v>0</v>
      </c>
      <c r="J25" s="3"/>
      <c r="K25" s="172"/>
      <c r="L25" s="172"/>
      <c r="M25" s="172"/>
      <c r="N25" s="221">
        <f>J25+L25</f>
        <v>0</v>
      </c>
      <c r="O25" s="221">
        <f>K25+M25</f>
        <v>0</v>
      </c>
    </row>
    <row r="26" spans="1:15" ht="15.75" x14ac:dyDescent="0.25">
      <c r="A26" s="197" t="s">
        <v>341</v>
      </c>
      <c r="B26" s="2" t="s">
        <v>342</v>
      </c>
      <c r="C26" s="220">
        <f t="shared" si="4"/>
        <v>5</v>
      </c>
      <c r="D26" s="172">
        <v>5</v>
      </c>
      <c r="E26" s="270"/>
      <c r="F26" s="172"/>
      <c r="G26" s="270"/>
      <c r="H26" s="220">
        <f t="shared" ref="H26:I34" si="6">D26+F26</f>
        <v>5</v>
      </c>
      <c r="I26" s="220">
        <f t="shared" si="6"/>
        <v>0</v>
      </c>
      <c r="J26" s="196"/>
      <c r="K26" s="172"/>
      <c r="L26" s="196"/>
      <c r="M26" s="172"/>
      <c r="N26" s="221">
        <f t="shared" ref="N26:O34" si="7">J26+L26</f>
        <v>0</v>
      </c>
      <c r="O26" s="221">
        <f t="shared" si="7"/>
        <v>0</v>
      </c>
    </row>
    <row r="27" spans="1:15" ht="15.75" x14ac:dyDescent="0.25">
      <c r="A27" s="197" t="s">
        <v>343</v>
      </c>
      <c r="B27" s="2" t="s">
        <v>344</v>
      </c>
      <c r="C27" s="220">
        <f t="shared" si="4"/>
        <v>0</v>
      </c>
      <c r="D27" s="172"/>
      <c r="E27" s="270"/>
      <c r="F27" s="172"/>
      <c r="G27" s="270"/>
      <c r="H27" s="220">
        <f t="shared" si="6"/>
        <v>0</v>
      </c>
      <c r="I27" s="220">
        <f t="shared" si="6"/>
        <v>0</v>
      </c>
      <c r="J27" s="229"/>
      <c r="K27" s="172"/>
      <c r="L27" s="3"/>
      <c r="M27" s="172"/>
      <c r="N27" s="221">
        <f t="shared" si="7"/>
        <v>0</v>
      </c>
      <c r="O27" s="221">
        <f t="shared" si="7"/>
        <v>0</v>
      </c>
    </row>
    <row r="28" spans="1:15" ht="15.75" x14ac:dyDescent="0.25">
      <c r="A28" s="197" t="s">
        <v>345</v>
      </c>
      <c r="B28" s="2" t="s">
        <v>346</v>
      </c>
      <c r="C28" s="220">
        <f t="shared" si="4"/>
        <v>2</v>
      </c>
      <c r="D28" s="172">
        <v>2</v>
      </c>
      <c r="E28" s="270"/>
      <c r="F28" s="172"/>
      <c r="G28" s="270"/>
      <c r="H28" s="220">
        <f t="shared" si="6"/>
        <v>2</v>
      </c>
      <c r="I28" s="220">
        <f t="shared" si="6"/>
        <v>0</v>
      </c>
      <c r="J28" s="196"/>
      <c r="K28" s="172"/>
      <c r="L28" s="3"/>
      <c r="M28" s="172"/>
      <c r="N28" s="221">
        <f t="shared" si="7"/>
        <v>0</v>
      </c>
      <c r="O28" s="221">
        <f t="shared" si="7"/>
        <v>0</v>
      </c>
    </row>
    <row r="29" spans="1:15" ht="15.75" x14ac:dyDescent="0.25">
      <c r="A29" s="197" t="s">
        <v>347</v>
      </c>
      <c r="B29" s="2" t="s">
        <v>84</v>
      </c>
      <c r="C29" s="220">
        <f t="shared" si="4"/>
        <v>2</v>
      </c>
      <c r="D29" s="172">
        <v>2</v>
      </c>
      <c r="E29" s="270"/>
      <c r="F29" s="172">
        <v>0</v>
      </c>
      <c r="G29" s="270"/>
      <c r="H29" s="220">
        <f t="shared" si="6"/>
        <v>2</v>
      </c>
      <c r="I29" s="220">
        <f t="shared" si="6"/>
        <v>0</v>
      </c>
      <c r="J29" s="3"/>
      <c r="K29" s="172"/>
      <c r="L29" s="196"/>
      <c r="M29" s="172"/>
      <c r="N29" s="221">
        <f t="shared" si="7"/>
        <v>0</v>
      </c>
      <c r="O29" s="221">
        <f t="shared" si="7"/>
        <v>0</v>
      </c>
    </row>
    <row r="30" spans="1:15" ht="15.75" x14ac:dyDescent="0.25">
      <c r="A30" s="238" t="s">
        <v>348</v>
      </c>
      <c r="B30" s="223" t="s">
        <v>349</v>
      </c>
      <c r="C30" s="220">
        <f t="shared" si="4"/>
        <v>0</v>
      </c>
      <c r="D30" s="220">
        <f>D31+D32+D33+D34</f>
        <v>0</v>
      </c>
      <c r="E30" s="220">
        <f>E31+E32+E33+E34</f>
        <v>0</v>
      </c>
      <c r="F30" s="220">
        <f>F31+F32+F33+F34</f>
        <v>0</v>
      </c>
      <c r="G30" s="220">
        <f>G31+G32+G33+G34</f>
        <v>0</v>
      </c>
      <c r="H30" s="220">
        <f t="shared" si="6"/>
        <v>0</v>
      </c>
      <c r="I30" s="220">
        <f t="shared" si="6"/>
        <v>0</v>
      </c>
      <c r="J30" s="220">
        <f>J31+J32+J33+J34</f>
        <v>0</v>
      </c>
      <c r="K30" s="220">
        <f>K31+K32+K33+K34</f>
        <v>0</v>
      </c>
      <c r="L30" s="220">
        <f>L31+L32+L33+L34</f>
        <v>0</v>
      </c>
      <c r="M30" s="220">
        <f>M31+M32+M33+M34</f>
        <v>0</v>
      </c>
      <c r="N30" s="221">
        <f t="shared" si="7"/>
        <v>0</v>
      </c>
      <c r="O30" s="221">
        <f t="shared" si="7"/>
        <v>0</v>
      </c>
    </row>
    <row r="31" spans="1:15" ht="15.75" x14ac:dyDescent="0.25">
      <c r="A31" s="197" t="s">
        <v>350</v>
      </c>
      <c r="B31" s="2" t="s">
        <v>340</v>
      </c>
      <c r="C31" s="220">
        <f t="shared" si="4"/>
        <v>0</v>
      </c>
      <c r="D31" s="172"/>
      <c r="E31" s="172"/>
      <c r="F31" s="172"/>
      <c r="G31" s="172"/>
      <c r="H31" s="220">
        <f t="shared" si="6"/>
        <v>0</v>
      </c>
      <c r="I31" s="220">
        <f t="shared" si="6"/>
        <v>0</v>
      </c>
      <c r="J31" s="3"/>
      <c r="K31" s="3"/>
      <c r="L31" s="3"/>
      <c r="M31" s="3"/>
      <c r="N31" s="221">
        <f t="shared" si="7"/>
        <v>0</v>
      </c>
      <c r="O31" s="221">
        <f t="shared" si="7"/>
        <v>0</v>
      </c>
    </row>
    <row r="32" spans="1:15" ht="15.75" x14ac:dyDescent="0.25">
      <c r="A32" s="197" t="s">
        <v>351</v>
      </c>
      <c r="B32" s="2" t="s">
        <v>344</v>
      </c>
      <c r="C32" s="220">
        <f t="shared" si="4"/>
        <v>0</v>
      </c>
      <c r="D32" s="172"/>
      <c r="E32" s="172"/>
      <c r="F32" s="172"/>
      <c r="G32" s="172"/>
      <c r="H32" s="220">
        <f t="shared" si="6"/>
        <v>0</v>
      </c>
      <c r="I32" s="220">
        <f t="shared" si="6"/>
        <v>0</v>
      </c>
      <c r="J32" s="3"/>
      <c r="K32" s="3"/>
      <c r="L32" s="3"/>
      <c r="M32" s="3"/>
      <c r="N32" s="221">
        <f t="shared" si="7"/>
        <v>0</v>
      </c>
      <c r="O32" s="221">
        <f t="shared" si="7"/>
        <v>0</v>
      </c>
    </row>
    <row r="33" spans="1:15" ht="15.75" x14ac:dyDescent="0.25">
      <c r="A33" s="197" t="s">
        <v>352</v>
      </c>
      <c r="B33" s="2" t="s">
        <v>346</v>
      </c>
      <c r="C33" s="220">
        <f t="shared" si="4"/>
        <v>0</v>
      </c>
      <c r="D33" s="172"/>
      <c r="E33" s="172"/>
      <c r="F33" s="172"/>
      <c r="G33" s="172"/>
      <c r="H33" s="220">
        <f t="shared" si="6"/>
        <v>0</v>
      </c>
      <c r="I33" s="220">
        <f t="shared" si="6"/>
        <v>0</v>
      </c>
      <c r="J33" s="3"/>
      <c r="K33" s="3"/>
      <c r="L33" s="3"/>
      <c r="M33" s="3"/>
      <c r="N33" s="221">
        <f t="shared" si="7"/>
        <v>0</v>
      </c>
      <c r="O33" s="221">
        <f t="shared" si="7"/>
        <v>0</v>
      </c>
    </row>
    <row r="34" spans="1:15" ht="15.75" x14ac:dyDescent="0.25">
      <c r="A34" s="197" t="s">
        <v>353</v>
      </c>
      <c r="B34" s="2" t="s">
        <v>84</v>
      </c>
      <c r="C34" s="220">
        <f t="shared" si="4"/>
        <v>0</v>
      </c>
      <c r="D34" s="172"/>
      <c r="E34" s="172"/>
      <c r="F34" s="172"/>
      <c r="G34" s="172"/>
      <c r="H34" s="220">
        <f t="shared" si="6"/>
        <v>0</v>
      </c>
      <c r="I34" s="220">
        <f t="shared" si="6"/>
        <v>0</v>
      </c>
      <c r="J34" s="3"/>
      <c r="K34" s="3"/>
      <c r="L34" s="3"/>
      <c r="M34" s="3"/>
      <c r="N34" s="221">
        <f t="shared" si="7"/>
        <v>0</v>
      </c>
      <c r="O34" s="221">
        <f t="shared" si="7"/>
        <v>0</v>
      </c>
    </row>
    <row r="35" spans="1:15" ht="15.75" x14ac:dyDescent="0.25">
      <c r="A35" s="238" t="s">
        <v>354</v>
      </c>
      <c r="B35" s="246" t="s">
        <v>355</v>
      </c>
      <c r="C35" s="169">
        <f>C37+C43+C46</f>
        <v>23</v>
      </c>
      <c r="D35" s="169">
        <f t="shared" ref="D35:O35" si="8">D37+D43+D46</f>
        <v>0</v>
      </c>
      <c r="E35" s="169">
        <f t="shared" si="8"/>
        <v>0</v>
      </c>
      <c r="F35" s="169"/>
      <c r="G35" s="169">
        <f t="shared" si="8"/>
        <v>0</v>
      </c>
      <c r="H35" s="169"/>
      <c r="I35" s="169">
        <f t="shared" si="8"/>
        <v>0</v>
      </c>
      <c r="J35" s="169">
        <f>J37+J43+J46</f>
        <v>0</v>
      </c>
      <c r="K35" s="169">
        <f t="shared" si="8"/>
        <v>0</v>
      </c>
      <c r="L35" s="169"/>
      <c r="M35" s="169"/>
      <c r="N35" s="169">
        <f t="shared" si="8"/>
        <v>0</v>
      </c>
      <c r="O35" s="169">
        <f t="shared" si="8"/>
        <v>0</v>
      </c>
    </row>
    <row r="36" spans="1:15" ht="15.75" x14ac:dyDescent="0.25">
      <c r="A36" s="238"/>
      <c r="B36" s="247" t="s">
        <v>11</v>
      </c>
      <c r="C36" s="169"/>
      <c r="D36" s="169"/>
      <c r="E36" s="169"/>
      <c r="F36" s="169"/>
      <c r="G36" s="169"/>
      <c r="H36" s="172"/>
      <c r="I36" s="172"/>
      <c r="J36" s="172"/>
      <c r="K36" s="172"/>
      <c r="L36" s="172"/>
      <c r="M36" s="172"/>
      <c r="N36" s="172"/>
      <c r="O36" s="172"/>
    </row>
    <row r="37" spans="1:15" ht="15.75" x14ac:dyDescent="0.25">
      <c r="A37" s="248" t="s">
        <v>356</v>
      </c>
      <c r="B37" s="249" t="s">
        <v>357</v>
      </c>
      <c r="C37" s="250">
        <f>C38+C39+C40+C41+C42</f>
        <v>23</v>
      </c>
      <c r="D37" s="250"/>
      <c r="E37" s="250">
        <f t="shared" ref="E37:O37" si="9">E38+E39+E40+E41+E42</f>
        <v>0</v>
      </c>
      <c r="F37" s="250"/>
      <c r="G37" s="250">
        <f t="shared" si="9"/>
        <v>0</v>
      </c>
      <c r="H37" s="250"/>
      <c r="I37" s="250">
        <f t="shared" si="9"/>
        <v>0</v>
      </c>
      <c r="J37" s="250">
        <f t="shared" si="9"/>
        <v>0</v>
      </c>
      <c r="K37" s="250">
        <f t="shared" si="9"/>
        <v>0</v>
      </c>
      <c r="L37" s="250"/>
      <c r="M37" s="250"/>
      <c r="N37" s="250"/>
      <c r="O37" s="250">
        <f t="shared" si="9"/>
        <v>0</v>
      </c>
    </row>
    <row r="38" spans="1:15" ht="47.25" x14ac:dyDescent="0.25">
      <c r="A38" s="197" t="s">
        <v>358</v>
      </c>
      <c r="B38" s="251" t="s">
        <v>359</v>
      </c>
      <c r="C38" s="169">
        <f>D38+F38+J38+L38</f>
        <v>3</v>
      </c>
      <c r="D38" s="169">
        <v>3</v>
      </c>
      <c r="E38" s="231"/>
      <c r="F38" s="169"/>
      <c r="G38" s="231"/>
      <c r="H38" s="250"/>
      <c r="I38" s="252"/>
      <c r="J38" s="3"/>
      <c r="K38" s="253"/>
      <c r="L38" s="196"/>
      <c r="M38" s="253"/>
      <c r="N38" s="250"/>
      <c r="O38" s="253"/>
    </row>
    <row r="39" spans="1:15" ht="47.25" x14ac:dyDescent="0.25">
      <c r="A39" s="197" t="s">
        <v>360</v>
      </c>
      <c r="B39" s="251" t="s">
        <v>361</v>
      </c>
      <c r="C39" s="169">
        <f>D39+F39+J39+L39</f>
        <v>1</v>
      </c>
      <c r="D39" s="169">
        <v>1</v>
      </c>
      <c r="E39" s="231"/>
      <c r="F39" s="169"/>
      <c r="G39" s="231"/>
      <c r="H39" s="250"/>
      <c r="I39" s="252"/>
      <c r="J39" s="169"/>
      <c r="K39" s="253"/>
      <c r="L39" s="196"/>
      <c r="M39" s="253"/>
      <c r="N39" s="250"/>
      <c r="O39" s="253"/>
    </row>
    <row r="40" spans="1:15" ht="63" x14ac:dyDescent="0.25">
      <c r="A40" s="197" t="s">
        <v>362</v>
      </c>
      <c r="B40" s="254" t="s">
        <v>363</v>
      </c>
      <c r="C40" s="169">
        <f>D40+F40+J40+L40</f>
        <v>0</v>
      </c>
      <c r="D40" s="169"/>
      <c r="E40" s="231"/>
      <c r="F40" s="169"/>
      <c r="G40" s="231"/>
      <c r="H40" s="250"/>
      <c r="I40" s="252"/>
      <c r="J40" s="196"/>
      <c r="K40" s="253"/>
      <c r="L40" s="196"/>
      <c r="M40" s="253"/>
      <c r="N40" s="250"/>
      <c r="O40" s="253"/>
    </row>
    <row r="41" spans="1:15" ht="15.75" x14ac:dyDescent="0.25">
      <c r="A41" s="197" t="s">
        <v>364</v>
      </c>
      <c r="B41" s="255" t="s">
        <v>365</v>
      </c>
      <c r="C41" s="169">
        <f>D41+F41+J41+L41</f>
        <v>18</v>
      </c>
      <c r="D41" s="169">
        <v>18</v>
      </c>
      <c r="E41" s="231"/>
      <c r="F41" s="169"/>
      <c r="G41" s="231"/>
      <c r="H41" s="250"/>
      <c r="I41" s="252"/>
      <c r="J41" s="3"/>
      <c r="K41" s="253"/>
      <c r="L41" s="3"/>
      <c r="M41" s="253"/>
      <c r="N41" s="250"/>
      <c r="O41" s="253"/>
    </row>
    <row r="42" spans="1:15" ht="15.75" x14ac:dyDescent="0.25">
      <c r="A42" s="197" t="s">
        <v>366</v>
      </c>
      <c r="B42" s="237" t="s">
        <v>367</v>
      </c>
      <c r="C42" s="169">
        <f>D42+F42+J42+L42</f>
        <v>1</v>
      </c>
      <c r="D42" s="169">
        <v>1</v>
      </c>
      <c r="E42" s="231"/>
      <c r="F42" s="169">
        <v>0</v>
      </c>
      <c r="G42" s="231"/>
      <c r="H42" s="250"/>
      <c r="I42" s="252"/>
      <c r="J42" s="3"/>
      <c r="K42" s="253"/>
      <c r="L42" s="196"/>
      <c r="M42" s="253"/>
      <c r="N42" s="250"/>
      <c r="O42" s="253"/>
    </row>
    <row r="43" spans="1:15" ht="15.75" x14ac:dyDescent="0.25">
      <c r="A43" s="238" t="s">
        <v>368</v>
      </c>
      <c r="B43" s="256" t="s">
        <v>369</v>
      </c>
      <c r="C43" s="169">
        <f>C44+C45</f>
        <v>0</v>
      </c>
      <c r="D43" s="169"/>
      <c r="E43" s="169">
        <f t="shared" ref="E43:O43" si="10">E44+E45</f>
        <v>0</v>
      </c>
      <c r="F43" s="169"/>
      <c r="G43" s="169">
        <f t="shared" si="10"/>
        <v>0</v>
      </c>
      <c r="H43" s="169">
        <f t="shared" si="10"/>
        <v>0</v>
      </c>
      <c r="I43" s="169">
        <f t="shared" si="10"/>
        <v>0</v>
      </c>
      <c r="J43" s="169"/>
      <c r="K43" s="169">
        <f t="shared" si="10"/>
        <v>0</v>
      </c>
      <c r="L43" s="169"/>
      <c r="M43" s="169">
        <f t="shared" si="10"/>
        <v>0</v>
      </c>
      <c r="N43" s="169">
        <f t="shared" si="10"/>
        <v>0</v>
      </c>
      <c r="O43" s="169">
        <f t="shared" si="10"/>
        <v>0</v>
      </c>
    </row>
    <row r="44" spans="1:15" ht="47.25" x14ac:dyDescent="0.25">
      <c r="A44" s="197" t="s">
        <v>370</v>
      </c>
      <c r="B44" s="257" t="s">
        <v>371</v>
      </c>
      <c r="C44" s="169">
        <f>H44+N44</f>
        <v>0</v>
      </c>
      <c r="D44" s="169"/>
      <c r="E44" s="231"/>
      <c r="F44" s="169"/>
      <c r="G44" s="231"/>
      <c r="H44" s="172">
        <f>D44+F44</f>
        <v>0</v>
      </c>
      <c r="I44" s="232"/>
      <c r="J44" s="172"/>
      <c r="K44" s="232"/>
      <c r="L44" s="172"/>
      <c r="M44" s="232"/>
      <c r="N44" s="172">
        <f>J44+L44</f>
        <v>0</v>
      </c>
      <c r="O44" s="232"/>
    </row>
    <row r="45" spans="1:15" ht="47.25" x14ac:dyDescent="0.25">
      <c r="A45" s="197" t="s">
        <v>372</v>
      </c>
      <c r="B45" s="257" t="s">
        <v>373</v>
      </c>
      <c r="C45" s="169">
        <f>H45+N45</f>
        <v>0</v>
      </c>
      <c r="D45" s="169"/>
      <c r="E45" s="231"/>
      <c r="F45" s="172"/>
      <c r="G45" s="231"/>
      <c r="H45" s="172">
        <f>D45+F45</f>
        <v>0</v>
      </c>
      <c r="I45" s="232"/>
      <c r="J45" s="172"/>
      <c r="K45" s="232"/>
      <c r="L45" s="172"/>
      <c r="M45" s="232"/>
      <c r="N45" s="172">
        <f>J45+L45</f>
        <v>0</v>
      </c>
      <c r="O45" s="232"/>
    </row>
    <row r="46" spans="1:15" ht="15.75" x14ac:dyDescent="0.25">
      <c r="A46" s="238" t="s">
        <v>374</v>
      </c>
      <c r="B46" s="258" t="s">
        <v>375</v>
      </c>
      <c r="C46" s="169">
        <f>C47+C48</f>
        <v>0</v>
      </c>
      <c r="D46" s="169">
        <f t="shared" ref="D46:O46" si="11">D47+D48</f>
        <v>0</v>
      </c>
      <c r="E46" s="169">
        <f t="shared" si="11"/>
        <v>0</v>
      </c>
      <c r="F46" s="169">
        <f t="shared" si="11"/>
        <v>0</v>
      </c>
      <c r="G46" s="169">
        <f t="shared" si="11"/>
        <v>0</v>
      </c>
      <c r="H46" s="169">
        <f t="shared" si="11"/>
        <v>0</v>
      </c>
      <c r="I46" s="169">
        <f t="shared" si="11"/>
        <v>0</v>
      </c>
      <c r="J46" s="169">
        <f t="shared" si="11"/>
        <v>0</v>
      </c>
      <c r="K46" s="169">
        <f t="shared" si="11"/>
        <v>0</v>
      </c>
      <c r="L46" s="169">
        <f t="shared" si="11"/>
        <v>0</v>
      </c>
      <c r="M46" s="169">
        <f t="shared" si="11"/>
        <v>0</v>
      </c>
      <c r="N46" s="169">
        <f t="shared" si="11"/>
        <v>0</v>
      </c>
      <c r="O46" s="169">
        <f t="shared" si="11"/>
        <v>0</v>
      </c>
    </row>
    <row r="47" spans="1:15" ht="47.25" x14ac:dyDescent="0.25">
      <c r="A47" s="197" t="s">
        <v>376</v>
      </c>
      <c r="B47" s="254" t="s">
        <v>377</v>
      </c>
      <c r="C47" s="169">
        <f>H47+N47</f>
        <v>0</v>
      </c>
      <c r="D47" s="169">
        <v>0</v>
      </c>
      <c r="E47" s="231"/>
      <c r="F47" s="169">
        <v>0</v>
      </c>
      <c r="G47" s="231"/>
      <c r="H47" s="172">
        <v>0</v>
      </c>
      <c r="I47" s="232"/>
      <c r="J47" s="172">
        <v>0</v>
      </c>
      <c r="K47" s="232"/>
      <c r="L47" s="172"/>
      <c r="M47" s="232"/>
      <c r="N47" s="172">
        <f>J47+L47</f>
        <v>0</v>
      </c>
      <c r="O47" s="232"/>
    </row>
    <row r="48" spans="1:15" ht="15.75" x14ac:dyDescent="0.25">
      <c r="A48" s="197" t="s">
        <v>378</v>
      </c>
      <c r="B48" s="261" t="s">
        <v>379</v>
      </c>
      <c r="C48" s="245">
        <f>H48+N48</f>
        <v>0</v>
      </c>
      <c r="D48" s="245"/>
      <c r="E48" s="262"/>
      <c r="F48" s="172">
        <v>0</v>
      </c>
      <c r="G48" s="262"/>
      <c r="H48" s="228">
        <f>D48+F48</f>
        <v>0</v>
      </c>
      <c r="I48" s="252"/>
      <c r="J48" s="169">
        <v>0</v>
      </c>
      <c r="K48" s="263"/>
      <c r="L48" s="169"/>
      <c r="M48" s="263"/>
      <c r="N48" s="227">
        <f>J48+L48</f>
        <v>0</v>
      </c>
      <c r="O48" s="263"/>
    </row>
    <row r="49" spans="1:15" ht="15.75" x14ac:dyDescent="0.25">
      <c r="A49" s="264"/>
      <c r="B49" s="265"/>
      <c r="C49" s="266"/>
      <c r="D49" s="266"/>
      <c r="E49" s="266"/>
      <c r="F49" s="266"/>
      <c r="G49" s="266"/>
      <c r="H49" s="267"/>
      <c r="I49" s="267"/>
      <c r="J49" s="268"/>
      <c r="K49" s="268"/>
      <c r="L49" s="268"/>
      <c r="M49" s="268"/>
      <c r="N49" s="268"/>
      <c r="O49" s="268"/>
    </row>
    <row r="50" spans="1:15" x14ac:dyDescent="0.25"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</row>
    <row r="54" spans="1:15" ht="20.25" x14ac:dyDescent="0.3">
      <c r="B54" s="384" t="s">
        <v>503</v>
      </c>
      <c r="C54" s="384"/>
      <c r="D54" s="384"/>
      <c r="E54" s="384"/>
      <c r="F54" s="384"/>
      <c r="G54" s="384"/>
      <c r="H54" s="384"/>
      <c r="I54" s="384"/>
      <c r="J54" s="384"/>
      <c r="K54" s="384"/>
      <c r="L54" s="384"/>
      <c r="M54" s="384"/>
      <c r="N54" s="384"/>
      <c r="O54" s="384"/>
    </row>
    <row r="74" ht="83.25" customHeight="1" x14ac:dyDescent="0.25"/>
    <row r="82" spans="1:16" s="260" customFormat="1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6" s="260" customFormat="1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6" s="260" customForma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6" s="260" customForma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6" s="260" customForma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</row>
    <row r="87" spans="1:16" s="260" customForma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</row>
    <row r="88" spans="1:16" s="260" customFormat="1" ht="20.25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 s="384"/>
    </row>
    <row r="89" spans="1:16" s="260" customFormat="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</row>
    <row r="90" spans="1:16" ht="18.75" customHeight="1" x14ac:dyDescent="0.25"/>
    <row r="143" spans="1:1" x14ac:dyDescent="0.25">
      <c r="A143" s="272"/>
    </row>
    <row r="169" ht="18.75" customHeight="1" x14ac:dyDescent="0.25"/>
    <row r="248" ht="18.75" customHeight="1" x14ac:dyDescent="0.25"/>
    <row r="406" ht="18.75" customHeight="1" x14ac:dyDescent="0.25"/>
    <row r="485" ht="18.75" customHeight="1" x14ac:dyDescent="0.25"/>
    <row r="564" ht="18.75" customHeight="1" x14ac:dyDescent="0.25"/>
    <row r="643" ht="18.75" customHeight="1" x14ac:dyDescent="0.25"/>
    <row r="722" ht="18.75" customHeight="1" x14ac:dyDescent="0.25"/>
    <row r="801" ht="18.75" customHeight="1" x14ac:dyDescent="0.25"/>
    <row r="880" ht="18.75" customHeight="1" x14ac:dyDescent="0.25"/>
    <row r="959" ht="18.75" customHeight="1" x14ac:dyDescent="0.25"/>
  </sheetData>
  <mergeCells count="12">
    <mergeCell ref="A5:O5"/>
    <mergeCell ref="N6:O6"/>
    <mergeCell ref="A7:A9"/>
    <mergeCell ref="B7:B9"/>
    <mergeCell ref="C7:C9"/>
    <mergeCell ref="D7:O7"/>
    <mergeCell ref="D8:E8"/>
    <mergeCell ref="F8:G8"/>
    <mergeCell ref="H8:I8"/>
    <mergeCell ref="J8:K8"/>
    <mergeCell ref="L8:M8"/>
    <mergeCell ref="N8:O8"/>
  </mergeCells>
  <pageMargins left="0.7" right="0.7" top="0.75" bottom="0.75" header="0.3" footer="0.3"/>
  <pageSetup paperSize="9" scale="27" orientation="landscape" r:id="rId1"/>
  <ignoredErrors>
    <ignoredError sqref="A22 A35" numberStoredAsText="1"/>
    <ignoredError sqref="A25:A29 A31:A34 A38:A42 A44:A45 A47:A48" twoDigitTextYear="1"/>
    <ignoredError sqref="H43 N43 C46 N46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4"/>
  <sheetViews>
    <sheetView view="pageBreakPreview" topLeftCell="A3" zoomScale="60" workbookViewId="0">
      <selection activeCell="I26" sqref="I26"/>
    </sheetView>
  </sheetViews>
  <sheetFormatPr defaultRowHeight="15" x14ac:dyDescent="0.25"/>
  <cols>
    <col min="2" max="2" width="42.140625" customWidth="1"/>
    <col min="3" max="3" width="16.140625" customWidth="1"/>
    <col min="4" max="4" width="16.28515625" customWidth="1"/>
    <col min="5" max="5" width="11.140625" customWidth="1"/>
    <col min="6" max="6" width="15.85546875" customWidth="1"/>
    <col min="7" max="7" width="32.28515625" customWidth="1"/>
    <col min="8" max="8" width="16" customWidth="1"/>
    <col min="9" max="9" width="20" customWidth="1"/>
    <col min="10" max="10" width="4.7109375" customWidth="1"/>
    <col min="11" max="15" width="9.140625" hidden="1" customWidth="1"/>
    <col min="16" max="16" width="1" hidden="1" customWidth="1"/>
  </cols>
  <sheetData>
    <row r="1" spans="1:9" x14ac:dyDescent="0.25">
      <c r="F1" s="406"/>
      <c r="G1" s="406"/>
      <c r="H1" s="406"/>
      <c r="I1" s="111"/>
    </row>
    <row r="2" spans="1:9" x14ac:dyDescent="0.25">
      <c r="F2" s="406"/>
      <c r="G2" s="406"/>
      <c r="H2" s="406"/>
      <c r="I2" s="111"/>
    </row>
    <row r="4" spans="1:9" ht="0.75" customHeight="1" x14ac:dyDescent="0.25"/>
    <row r="5" spans="1:9" hidden="1" x14ac:dyDescent="0.25"/>
    <row r="6" spans="1:9" ht="32.25" customHeight="1" x14ac:dyDescent="0.25">
      <c r="B6" s="401" t="s">
        <v>467</v>
      </c>
      <c r="C6" s="401"/>
      <c r="D6" s="401"/>
      <c r="E6" s="401"/>
      <c r="F6" s="401"/>
      <c r="G6" s="401"/>
      <c r="H6" s="281"/>
      <c r="I6" s="281"/>
    </row>
    <row r="8" spans="1:9" x14ac:dyDescent="0.25">
      <c r="I8" s="100" t="s">
        <v>380</v>
      </c>
    </row>
    <row r="9" spans="1:9" ht="15.75" x14ac:dyDescent="0.25">
      <c r="A9" s="409" t="s">
        <v>17</v>
      </c>
      <c r="B9" s="403" t="s">
        <v>311</v>
      </c>
      <c r="C9" s="409" t="s">
        <v>194</v>
      </c>
      <c r="D9" s="409"/>
      <c r="E9" s="409"/>
      <c r="F9" s="409"/>
      <c r="G9" s="410" t="s">
        <v>11</v>
      </c>
      <c r="H9" s="410"/>
      <c r="I9" s="407" t="s">
        <v>407</v>
      </c>
    </row>
    <row r="10" spans="1:9" ht="47.25" x14ac:dyDescent="0.25">
      <c r="A10" s="409"/>
      <c r="B10" s="403"/>
      <c r="C10" s="113" t="s">
        <v>381</v>
      </c>
      <c r="D10" s="113" t="s">
        <v>382</v>
      </c>
      <c r="E10" s="113" t="s">
        <v>383</v>
      </c>
      <c r="F10" s="113" t="s">
        <v>384</v>
      </c>
      <c r="G10" s="273" t="s">
        <v>385</v>
      </c>
      <c r="H10" s="115" t="s">
        <v>386</v>
      </c>
      <c r="I10" s="408"/>
    </row>
    <row r="11" spans="1:9" ht="15.75" x14ac:dyDescent="0.25">
      <c r="A11" s="1" t="s">
        <v>18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274" t="s">
        <v>6</v>
      </c>
      <c r="H11" s="274" t="s">
        <v>7</v>
      </c>
      <c r="I11" s="274" t="s">
        <v>8</v>
      </c>
    </row>
    <row r="12" spans="1:9" ht="15.75" x14ac:dyDescent="0.25">
      <c r="A12" s="219">
        <v>1</v>
      </c>
      <c r="B12" s="222" t="s">
        <v>387</v>
      </c>
      <c r="C12" s="286">
        <f>C13</f>
        <v>135</v>
      </c>
      <c r="D12" s="282"/>
      <c r="E12" s="275"/>
      <c r="F12" s="275"/>
      <c r="G12" s="283"/>
      <c r="H12" s="287">
        <f>H13</f>
        <v>0</v>
      </c>
      <c r="I12" s="287">
        <f>I13</f>
        <v>135</v>
      </c>
    </row>
    <row r="13" spans="1:9" ht="15.75" x14ac:dyDescent="0.25">
      <c r="A13" s="235" t="s">
        <v>195</v>
      </c>
      <c r="B13" s="120" t="s">
        <v>388</v>
      </c>
      <c r="C13" s="78">
        <v>135</v>
      </c>
      <c r="D13" s="120"/>
      <c r="E13" s="120"/>
      <c r="F13" s="120"/>
      <c r="G13" s="66"/>
      <c r="H13" s="288"/>
      <c r="I13" s="3">
        <f>C13+D13+E13+F13</f>
        <v>135</v>
      </c>
    </row>
    <row r="14" spans="1:9" ht="15.75" x14ac:dyDescent="0.25">
      <c r="A14" s="235" t="s">
        <v>197</v>
      </c>
      <c r="B14" s="120" t="s">
        <v>389</v>
      </c>
      <c r="C14" s="78">
        <v>34492</v>
      </c>
      <c r="D14" s="120"/>
      <c r="E14" s="120"/>
      <c r="F14" s="120"/>
      <c r="G14" s="66"/>
      <c r="H14" s="288"/>
      <c r="I14" s="3">
        <f>C14+D14+E14+F14</f>
        <v>34492</v>
      </c>
    </row>
    <row r="15" spans="1:9" ht="15.75" x14ac:dyDescent="0.25">
      <c r="A15" s="244" t="s">
        <v>390</v>
      </c>
      <c r="B15" s="276" t="s">
        <v>391</v>
      </c>
      <c r="C15" s="295"/>
      <c r="D15" s="295"/>
      <c r="E15" s="295"/>
      <c r="F15" s="295"/>
      <c r="G15" s="296"/>
      <c r="H15" s="296"/>
      <c r="I15" s="296"/>
    </row>
    <row r="16" spans="1:9" ht="15.75" x14ac:dyDescent="0.25">
      <c r="A16" s="235" t="s">
        <v>209</v>
      </c>
      <c r="B16" s="236" t="s">
        <v>392</v>
      </c>
      <c r="C16" s="289"/>
      <c r="D16" s="289"/>
      <c r="E16" s="290"/>
      <c r="F16" s="291"/>
      <c r="G16" s="292"/>
      <c r="H16" s="292"/>
      <c r="I16" s="292"/>
    </row>
    <row r="17" spans="1:16" ht="15.75" x14ac:dyDescent="0.25">
      <c r="A17" s="235" t="s">
        <v>305</v>
      </c>
      <c r="B17" s="236" t="s">
        <v>393</v>
      </c>
      <c r="C17" s="293">
        <v>42</v>
      </c>
      <c r="D17" s="234"/>
      <c r="E17" s="73"/>
      <c r="F17" s="120"/>
      <c r="G17" s="66"/>
      <c r="H17" s="280" t="s">
        <v>20</v>
      </c>
      <c r="I17" s="224">
        <f>C17+D17+E17+F17</f>
        <v>42</v>
      </c>
    </row>
    <row r="18" spans="1:16" ht="15.75" x14ac:dyDescent="0.25">
      <c r="A18" s="235" t="s">
        <v>394</v>
      </c>
      <c r="B18" s="236" t="s">
        <v>395</v>
      </c>
      <c r="C18" s="293">
        <v>24</v>
      </c>
      <c r="D18" s="234"/>
      <c r="E18" s="73"/>
      <c r="F18" s="120"/>
      <c r="G18" s="66"/>
      <c r="H18" s="280" t="s">
        <v>20</v>
      </c>
      <c r="I18" s="224">
        <f>C18+D18+E18+F18</f>
        <v>24</v>
      </c>
    </row>
    <row r="19" spans="1:16" ht="15.75" x14ac:dyDescent="0.25">
      <c r="A19" s="235" t="s">
        <v>396</v>
      </c>
      <c r="B19" s="236" t="s">
        <v>397</v>
      </c>
      <c r="C19" s="293"/>
      <c r="D19" s="277"/>
      <c r="E19" s="278"/>
      <c r="F19" s="279"/>
      <c r="G19" s="280"/>
      <c r="H19" s="280"/>
      <c r="I19" s="224">
        <f>C19+D19+E19+F19</f>
        <v>0</v>
      </c>
    </row>
    <row r="20" spans="1:16" ht="31.5" x14ac:dyDescent="0.25">
      <c r="A20" s="235" t="s">
        <v>398</v>
      </c>
      <c r="B20" s="236" t="s">
        <v>399</v>
      </c>
      <c r="C20" s="294"/>
      <c r="D20" s="234"/>
      <c r="E20" s="73"/>
      <c r="F20" s="120"/>
      <c r="G20" s="66"/>
      <c r="H20" s="280" t="s">
        <v>20</v>
      </c>
      <c r="I20" s="224">
        <f>C20+D20+E20+F20</f>
        <v>0</v>
      </c>
    </row>
    <row r="21" spans="1:16" ht="15.75" x14ac:dyDescent="0.25">
      <c r="A21" s="235" t="s">
        <v>396</v>
      </c>
      <c r="B21" s="236" t="s">
        <v>400</v>
      </c>
      <c r="C21" s="294"/>
      <c r="D21" s="234"/>
      <c r="E21" s="73"/>
      <c r="F21" s="120"/>
      <c r="G21" s="66"/>
      <c r="H21" s="280" t="s">
        <v>20</v>
      </c>
      <c r="I21" s="224">
        <f>C21+D21+E21+F21</f>
        <v>0</v>
      </c>
    </row>
    <row r="22" spans="1:16" ht="15.75" x14ac:dyDescent="0.25">
      <c r="A22" s="244" t="s">
        <v>229</v>
      </c>
      <c r="B22" s="222" t="s">
        <v>401</v>
      </c>
      <c r="C22" s="297"/>
      <c r="D22" s="222"/>
      <c r="E22" s="275"/>
      <c r="F22" s="284"/>
      <c r="G22" s="283"/>
      <c r="H22" s="280" t="s">
        <v>20</v>
      </c>
      <c r="I22" s="221"/>
    </row>
    <row r="23" spans="1:16" ht="15.75" x14ac:dyDescent="0.25">
      <c r="A23" s="197" t="s">
        <v>231</v>
      </c>
      <c r="B23" s="2" t="s">
        <v>402</v>
      </c>
      <c r="C23" s="298"/>
      <c r="D23" s="223"/>
      <c r="E23" s="81"/>
      <c r="F23" s="119"/>
      <c r="G23" s="285"/>
      <c r="H23" s="280" t="s">
        <v>20</v>
      </c>
      <c r="I23" s="224">
        <f>C23+D23+E23+F23</f>
        <v>0</v>
      </c>
    </row>
    <row r="24" spans="1:16" ht="15.75" x14ac:dyDescent="0.25">
      <c r="A24" s="197" t="s">
        <v>237</v>
      </c>
      <c r="B24" s="2" t="s">
        <v>403</v>
      </c>
      <c r="C24" s="298"/>
      <c r="D24" s="223"/>
      <c r="E24" s="81"/>
      <c r="F24" s="119"/>
      <c r="G24" s="285"/>
      <c r="H24" s="280" t="s">
        <v>20</v>
      </c>
      <c r="I24" s="224">
        <f>C24+D24+E24+F24</f>
        <v>0</v>
      </c>
    </row>
    <row r="25" spans="1:16" ht="15.75" x14ac:dyDescent="0.25">
      <c r="A25" s="244" t="s">
        <v>12</v>
      </c>
      <c r="B25" s="222" t="s">
        <v>404</v>
      </c>
      <c r="C25" s="299">
        <v>45</v>
      </c>
      <c r="D25" s="284"/>
      <c r="E25" s="284"/>
      <c r="F25" s="284"/>
      <c r="G25" s="283"/>
      <c r="H25" s="280" t="s">
        <v>20</v>
      </c>
      <c r="I25" s="221">
        <f>C25+D25+E25+F25</f>
        <v>45</v>
      </c>
    </row>
    <row r="26" spans="1:16" ht="15.75" x14ac:dyDescent="0.25">
      <c r="A26" s="244" t="s">
        <v>405</v>
      </c>
      <c r="B26" s="276" t="s">
        <v>406</v>
      </c>
      <c r="C26" s="299">
        <v>30</v>
      </c>
      <c r="D26" s="279" t="s">
        <v>20</v>
      </c>
      <c r="E26" s="279" t="s">
        <v>20</v>
      </c>
      <c r="F26" s="279" t="s">
        <v>20</v>
      </c>
      <c r="G26" s="283"/>
      <c r="H26" s="280" t="s">
        <v>20</v>
      </c>
      <c r="I26" s="221">
        <f>C26</f>
        <v>30</v>
      </c>
    </row>
    <row r="29" spans="1:16" ht="18.75" customHeight="1" x14ac:dyDescent="0.25"/>
    <row r="30" spans="1:16" ht="20.25" x14ac:dyDescent="0.3">
      <c r="B30" s="388" t="s">
        <v>458</v>
      </c>
      <c r="C30" s="388"/>
      <c r="D30" s="388"/>
      <c r="E30" s="388"/>
      <c r="F30" s="388"/>
      <c r="G30" s="388"/>
      <c r="H30" s="388"/>
      <c r="I30" s="388"/>
      <c r="J30" s="388"/>
      <c r="K30" s="388"/>
      <c r="L30" s="388"/>
      <c r="M30" s="388"/>
      <c r="N30" s="388"/>
      <c r="O30" s="388"/>
      <c r="P30" s="388"/>
    </row>
    <row r="31" spans="1:16" ht="45" customHeight="1" x14ac:dyDescent="0.25"/>
    <row r="52" ht="18.75" customHeight="1" x14ac:dyDescent="0.25"/>
    <row r="54" ht="36.75" customHeight="1" x14ac:dyDescent="0.25"/>
    <row r="75" ht="18.75" customHeight="1" x14ac:dyDescent="0.25"/>
    <row r="77" ht="40.5" customHeight="1" x14ac:dyDescent="0.25"/>
    <row r="98" ht="18.75" customHeight="1" x14ac:dyDescent="0.25"/>
    <row r="100" ht="38.25" customHeight="1" x14ac:dyDescent="0.25"/>
    <row r="121" ht="18.75" customHeight="1" x14ac:dyDescent="0.25"/>
    <row r="123" ht="38.25" customHeight="1" x14ac:dyDescent="0.25"/>
    <row r="144" ht="18.75" customHeight="1" x14ac:dyDescent="0.25"/>
    <row r="146" ht="44.25" customHeight="1" x14ac:dyDescent="0.25"/>
    <row r="167" ht="18.75" customHeight="1" x14ac:dyDescent="0.25"/>
    <row r="169" ht="46.5" customHeight="1" x14ac:dyDescent="0.25"/>
    <row r="190" ht="18.75" customHeight="1" x14ac:dyDescent="0.25"/>
    <row r="192" ht="33" customHeight="1" x14ac:dyDescent="0.25"/>
    <row r="215" ht="42" customHeight="1" x14ac:dyDescent="0.25"/>
    <row r="238" ht="40.5" customHeight="1" x14ac:dyDescent="0.25"/>
    <row r="261" ht="49.5" customHeight="1" x14ac:dyDescent="0.25"/>
    <row r="284" ht="42" customHeight="1" x14ac:dyDescent="0.25"/>
  </sheetData>
  <mergeCells count="9">
    <mergeCell ref="A9:A10"/>
    <mergeCell ref="B9:B10"/>
    <mergeCell ref="C9:F9"/>
    <mergeCell ref="G9:H9"/>
    <mergeCell ref="F1:H1"/>
    <mergeCell ref="F2:H2"/>
    <mergeCell ref="B30:P30"/>
    <mergeCell ref="I9:I10"/>
    <mergeCell ref="B6:G6"/>
  </mergeCells>
  <pageMargins left="0.7" right="0.7" top="0.75" bottom="0.75" header="0.3" footer="0.3"/>
  <pageSetup paperSize="9" scale="71" orientation="landscape" r:id="rId1"/>
  <ignoredErrors>
    <ignoredError sqref="A17:A21" twoDigitTextYear="1"/>
    <ignoredError sqref="A22 A25:A26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0"/>
  <sheetViews>
    <sheetView view="pageBreakPreview" zoomScale="60" zoomScaleNormal="66" workbookViewId="0">
      <selection activeCell="S9" sqref="S9"/>
    </sheetView>
  </sheetViews>
  <sheetFormatPr defaultRowHeight="15" x14ac:dyDescent="0.25"/>
  <cols>
    <col min="1" max="1" width="5" customWidth="1"/>
    <col min="2" max="2" width="46.28515625" customWidth="1"/>
    <col min="3" max="8" width="12.5703125" customWidth="1"/>
    <col min="9" max="14" width="12.7109375" customWidth="1"/>
  </cols>
  <sheetData>
    <row r="2" spans="1:20" ht="55.5" customHeight="1" x14ac:dyDescent="0.25">
      <c r="A2" s="412" t="s">
        <v>468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</row>
    <row r="3" spans="1:20" ht="20.25" x14ac:dyDescent="0.25">
      <c r="A3" s="412" t="s">
        <v>21</v>
      </c>
      <c r="B3" s="412"/>
      <c r="C3" s="412"/>
      <c r="D3" s="412"/>
      <c r="E3" s="412"/>
      <c r="F3" s="412"/>
      <c r="G3" s="412"/>
      <c r="H3" s="412"/>
      <c r="I3" s="412"/>
      <c r="J3" s="412"/>
      <c r="K3" s="412"/>
      <c r="L3" s="412"/>
      <c r="M3" s="412"/>
      <c r="N3" s="412"/>
    </row>
    <row r="4" spans="1:20" ht="15.75" x14ac:dyDescent="0.25">
      <c r="N4" s="314" t="s">
        <v>146</v>
      </c>
    </row>
    <row r="5" spans="1:20" x14ac:dyDescent="0.25">
      <c r="A5" s="411" t="s">
        <v>22</v>
      </c>
      <c r="B5" s="411" t="s">
        <v>23</v>
      </c>
      <c r="C5" s="411" t="s">
        <v>137</v>
      </c>
      <c r="D5" s="411"/>
      <c r="E5" s="411"/>
      <c r="F5" s="411"/>
      <c r="G5" s="411"/>
      <c r="H5" s="411"/>
      <c r="I5" s="411" t="s">
        <v>150</v>
      </c>
      <c r="J5" s="411"/>
      <c r="K5" s="411"/>
      <c r="L5" s="411"/>
      <c r="M5" s="411"/>
      <c r="N5" s="411"/>
      <c r="O5" s="411" t="s">
        <v>496</v>
      </c>
      <c r="P5" s="411"/>
      <c r="Q5" s="411"/>
      <c r="R5" s="411"/>
      <c r="S5" s="411"/>
      <c r="T5" s="411"/>
    </row>
    <row r="6" spans="1:20" ht="54.75" customHeight="1" x14ac:dyDescent="0.25">
      <c r="A6" s="411"/>
      <c r="B6" s="411"/>
      <c r="C6" s="411" t="s">
        <v>138</v>
      </c>
      <c r="D6" s="411"/>
      <c r="E6" s="411" t="s">
        <v>139</v>
      </c>
      <c r="F6" s="411"/>
      <c r="G6" s="411" t="s">
        <v>140</v>
      </c>
      <c r="H6" s="411"/>
      <c r="I6" s="411" t="s">
        <v>138</v>
      </c>
      <c r="J6" s="411"/>
      <c r="K6" s="411" t="s">
        <v>139</v>
      </c>
      <c r="L6" s="411"/>
      <c r="M6" s="411" t="s">
        <v>140</v>
      </c>
      <c r="N6" s="411"/>
      <c r="O6" s="411" t="s">
        <v>138</v>
      </c>
      <c r="P6" s="411"/>
      <c r="Q6" s="411" t="s">
        <v>139</v>
      </c>
      <c r="R6" s="411"/>
      <c r="S6" s="411" t="s">
        <v>140</v>
      </c>
      <c r="T6" s="411"/>
    </row>
    <row r="7" spans="1:20" ht="25.5" x14ac:dyDescent="0.25">
      <c r="A7" s="411"/>
      <c r="B7" s="411"/>
      <c r="C7" s="103" t="s">
        <v>141</v>
      </c>
      <c r="D7" s="103" t="s">
        <v>142</v>
      </c>
      <c r="E7" s="103" t="s">
        <v>141</v>
      </c>
      <c r="F7" s="103" t="s">
        <v>142</v>
      </c>
      <c r="G7" s="103" t="s">
        <v>141</v>
      </c>
      <c r="H7" s="103" t="s">
        <v>142</v>
      </c>
      <c r="I7" s="103" t="s">
        <v>141</v>
      </c>
      <c r="J7" s="103" t="s">
        <v>142</v>
      </c>
      <c r="K7" s="103" t="s">
        <v>141</v>
      </c>
      <c r="L7" s="103" t="s">
        <v>142</v>
      </c>
      <c r="M7" s="103" t="s">
        <v>141</v>
      </c>
      <c r="N7" s="103" t="s">
        <v>142</v>
      </c>
      <c r="O7" s="368" t="s">
        <v>141</v>
      </c>
      <c r="P7" s="368" t="s">
        <v>142</v>
      </c>
      <c r="Q7" s="368" t="s">
        <v>141</v>
      </c>
      <c r="R7" s="368" t="s">
        <v>142</v>
      </c>
      <c r="S7" s="368" t="s">
        <v>141</v>
      </c>
      <c r="T7" s="368" t="s">
        <v>142</v>
      </c>
    </row>
    <row r="8" spans="1:20" ht="29.25" customHeight="1" x14ac:dyDescent="0.25">
      <c r="A8" s="83">
        <v>1</v>
      </c>
      <c r="B8" s="73" t="s">
        <v>143</v>
      </c>
      <c r="C8" s="76">
        <v>7.1</v>
      </c>
      <c r="D8" s="76">
        <v>7.1</v>
      </c>
      <c r="E8" s="76">
        <v>0</v>
      </c>
      <c r="F8" s="76">
        <v>0</v>
      </c>
      <c r="G8" s="85">
        <v>204.32</v>
      </c>
      <c r="H8" s="85">
        <v>204.32</v>
      </c>
      <c r="I8" s="116">
        <v>3.6</v>
      </c>
      <c r="J8" s="116">
        <v>3.6</v>
      </c>
      <c r="K8" s="76">
        <v>10</v>
      </c>
      <c r="L8" s="76">
        <v>10</v>
      </c>
      <c r="M8" s="76">
        <v>59.5</v>
      </c>
      <c r="N8" s="76">
        <v>59.5</v>
      </c>
      <c r="O8" s="369">
        <v>0.9</v>
      </c>
      <c r="P8" s="369">
        <v>0.9</v>
      </c>
      <c r="Q8" s="366">
        <v>36</v>
      </c>
      <c r="R8" s="366">
        <v>36</v>
      </c>
      <c r="S8" s="366">
        <v>0</v>
      </c>
      <c r="T8" s="366">
        <v>0</v>
      </c>
    </row>
    <row r="9" spans="1:20" ht="29.25" customHeight="1" x14ac:dyDescent="0.25">
      <c r="A9" s="12"/>
      <c r="B9" s="105" t="s">
        <v>144</v>
      </c>
      <c r="C9" s="86">
        <f t="shared" ref="C9:N9" si="0">SUM(C8:C8)</f>
        <v>7.1</v>
      </c>
      <c r="D9" s="86">
        <f t="shared" si="0"/>
        <v>7.1</v>
      </c>
      <c r="E9" s="86">
        <f t="shared" si="0"/>
        <v>0</v>
      </c>
      <c r="F9" s="86">
        <f t="shared" si="0"/>
        <v>0</v>
      </c>
      <c r="G9" s="86">
        <f t="shared" si="0"/>
        <v>204.32</v>
      </c>
      <c r="H9" s="86">
        <f t="shared" si="0"/>
        <v>204.32</v>
      </c>
      <c r="I9" s="86">
        <f t="shared" si="0"/>
        <v>3.6</v>
      </c>
      <c r="J9" s="86">
        <f t="shared" si="0"/>
        <v>3.6</v>
      </c>
      <c r="K9" s="86">
        <f t="shared" si="0"/>
        <v>10</v>
      </c>
      <c r="L9" s="86">
        <f t="shared" si="0"/>
        <v>10</v>
      </c>
      <c r="M9" s="86">
        <f t="shared" si="0"/>
        <v>59.5</v>
      </c>
      <c r="N9" s="86">
        <f t="shared" si="0"/>
        <v>59.5</v>
      </c>
      <c r="O9" s="367">
        <v>0.9</v>
      </c>
      <c r="P9" s="367">
        <v>0.9</v>
      </c>
      <c r="Q9" s="367">
        <v>36</v>
      </c>
      <c r="R9" s="367">
        <v>36</v>
      </c>
      <c r="S9" s="367">
        <v>0</v>
      </c>
      <c r="T9" s="367">
        <v>0</v>
      </c>
    </row>
    <row r="10" spans="1:20" ht="29.25" customHeight="1" x14ac:dyDescent="0.25"/>
    <row r="11" spans="1:20" ht="29.25" customHeight="1" x14ac:dyDescent="0.25"/>
    <row r="12" spans="1:20" ht="33" customHeight="1" x14ac:dyDescent="0.25">
      <c r="B12" s="317"/>
    </row>
    <row r="13" spans="1:20" ht="11.25" customHeight="1" x14ac:dyDescent="0.25"/>
    <row r="14" spans="1:20" ht="53.25" customHeight="1" x14ac:dyDescent="0.25">
      <c r="A14" s="412" t="s">
        <v>459</v>
      </c>
      <c r="B14" s="412"/>
      <c r="C14" s="412"/>
      <c r="D14" s="412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T14" t="s">
        <v>501</v>
      </c>
    </row>
    <row r="15" spans="1:20" ht="29.25" customHeight="1" x14ac:dyDescent="0.25"/>
    <row r="16" spans="1:20" ht="29.25" customHeight="1" x14ac:dyDescent="0.25"/>
    <row r="17" ht="29.25" customHeight="1" x14ac:dyDescent="0.25"/>
    <row r="18" ht="29.25" customHeight="1" x14ac:dyDescent="0.25"/>
    <row r="19" ht="29.25" customHeight="1" x14ac:dyDescent="0.25"/>
    <row r="20" ht="21" customHeight="1" x14ac:dyDescent="0.25"/>
  </sheetData>
  <mergeCells count="17">
    <mergeCell ref="A2:N2"/>
    <mergeCell ref="A3:N3"/>
    <mergeCell ref="A5:A7"/>
    <mergeCell ref="B5:B7"/>
    <mergeCell ref="A14:N14"/>
    <mergeCell ref="O5:T5"/>
    <mergeCell ref="O6:P6"/>
    <mergeCell ref="Q6:R6"/>
    <mergeCell ref="S6:T6"/>
    <mergeCell ref="C5:H5"/>
    <mergeCell ref="I5:N5"/>
    <mergeCell ref="C6:D6"/>
    <mergeCell ref="E6:F6"/>
    <mergeCell ref="G6:H6"/>
    <mergeCell ref="I6:J6"/>
    <mergeCell ref="K6:L6"/>
    <mergeCell ref="M6:N6"/>
  </mergeCells>
  <pageMargins left="0" right="0" top="0.39370078740157483" bottom="0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"/>
  <sheetViews>
    <sheetView view="pageBreakPreview" topLeftCell="A4" zoomScale="78" zoomScaleNormal="80" zoomScaleSheetLayoutView="78" workbookViewId="0">
      <selection activeCell="E22" sqref="E22"/>
    </sheetView>
  </sheetViews>
  <sheetFormatPr defaultColWidth="9.140625" defaultRowHeight="15" x14ac:dyDescent="0.25"/>
  <cols>
    <col min="1" max="1" width="8.28515625" style="301" customWidth="1"/>
    <col min="2" max="2" width="36.7109375" style="28" customWidth="1"/>
    <col min="3" max="3" width="24.85546875" style="28" customWidth="1"/>
    <col min="4" max="4" width="32.42578125" style="28" customWidth="1"/>
    <col min="5" max="6" width="32.5703125" style="28" customWidth="1"/>
    <col min="7" max="16384" width="9.140625" style="28"/>
  </cols>
  <sheetData>
    <row r="1" spans="1:6" x14ac:dyDescent="0.25">
      <c r="C1" s="406"/>
      <c r="D1" s="406"/>
      <c r="E1" s="406"/>
      <c r="F1" s="102"/>
    </row>
    <row r="2" spans="1:6" x14ac:dyDescent="0.25">
      <c r="C2" s="406"/>
      <c r="D2" s="406"/>
      <c r="E2" s="406"/>
      <c r="F2" s="102"/>
    </row>
    <row r="3" spans="1:6" x14ac:dyDescent="0.25">
      <c r="E3" s="38"/>
      <c r="F3" s="38"/>
    </row>
    <row r="4" spans="1:6" ht="18.75" customHeight="1" x14ac:dyDescent="0.25"/>
    <row r="6" spans="1:6" ht="18.75" x14ac:dyDescent="0.25">
      <c r="A6" s="401" t="s">
        <v>469</v>
      </c>
      <c r="B6" s="401"/>
      <c r="C6" s="401"/>
      <c r="D6" s="401"/>
      <c r="E6" s="401"/>
      <c r="F6" s="401"/>
    </row>
    <row r="7" spans="1:6" ht="15" customHeight="1" x14ac:dyDescent="0.25">
      <c r="C7" s="39"/>
      <c r="D7" s="39"/>
    </row>
    <row r="8" spans="1:6" x14ac:dyDescent="0.25">
      <c r="F8" s="100" t="s">
        <v>25</v>
      </c>
    </row>
    <row r="9" spans="1:6" x14ac:dyDescent="0.25">
      <c r="A9" s="413" t="s">
        <v>17</v>
      </c>
      <c r="B9" s="414"/>
      <c r="C9" s="414" t="s">
        <v>26</v>
      </c>
      <c r="D9" s="414" t="s">
        <v>27</v>
      </c>
      <c r="E9" s="414" t="s">
        <v>28</v>
      </c>
      <c r="F9" s="416" t="s">
        <v>0</v>
      </c>
    </row>
    <row r="10" spans="1:6" x14ac:dyDescent="0.25">
      <c r="A10" s="413"/>
      <c r="B10" s="414"/>
      <c r="C10" s="414"/>
      <c r="D10" s="414"/>
      <c r="E10" s="415"/>
      <c r="F10" s="417"/>
    </row>
    <row r="11" spans="1:6" x14ac:dyDescent="0.25">
      <c r="A11" s="302" t="s">
        <v>18</v>
      </c>
      <c r="B11" s="29" t="s">
        <v>1</v>
      </c>
      <c r="C11" s="29" t="s">
        <v>2</v>
      </c>
      <c r="D11" s="29" t="s">
        <v>3</v>
      </c>
      <c r="E11" s="29" t="s">
        <v>4</v>
      </c>
      <c r="F11" s="29" t="s">
        <v>5</v>
      </c>
    </row>
    <row r="12" spans="1:6" x14ac:dyDescent="0.25">
      <c r="A12" s="303">
        <v>1</v>
      </c>
      <c r="B12" s="30" t="s">
        <v>29</v>
      </c>
      <c r="C12" s="67">
        <v>6</v>
      </c>
      <c r="D12" s="67">
        <v>9</v>
      </c>
      <c r="E12" s="67">
        <v>32</v>
      </c>
      <c r="F12" s="96">
        <f>C12+D12+E12</f>
        <v>47</v>
      </c>
    </row>
    <row r="13" spans="1:6" x14ac:dyDescent="0.25">
      <c r="A13" s="303">
        <v>2</v>
      </c>
      <c r="B13" s="31" t="s">
        <v>30</v>
      </c>
      <c r="C13" s="69">
        <v>140</v>
      </c>
      <c r="D13" s="69">
        <v>164</v>
      </c>
      <c r="E13" s="69">
        <v>544</v>
      </c>
      <c r="F13" s="27">
        <f t="shared" ref="F13:F24" si="0">C13+D13+E13</f>
        <v>848</v>
      </c>
    </row>
    <row r="14" spans="1:6" ht="15.75" x14ac:dyDescent="0.25">
      <c r="A14" s="238">
        <v>3</v>
      </c>
      <c r="B14" s="31" t="s">
        <v>31</v>
      </c>
      <c r="C14" s="69">
        <v>3</v>
      </c>
      <c r="D14" s="69">
        <v>1</v>
      </c>
      <c r="E14" s="69">
        <v>4</v>
      </c>
      <c r="F14" s="27">
        <f t="shared" si="0"/>
        <v>8</v>
      </c>
    </row>
    <row r="15" spans="1:6" ht="28.5" x14ac:dyDescent="0.25">
      <c r="A15" s="300">
        <v>4</v>
      </c>
      <c r="B15" s="25" t="s">
        <v>32</v>
      </c>
      <c r="C15" s="26">
        <f>C16+C17+C18+C19+C20</f>
        <v>25</v>
      </c>
      <c r="D15" s="26">
        <f>D16+D17+D18+D19+D20</f>
        <v>37</v>
      </c>
      <c r="E15" s="26">
        <f>E16+E17+E18+E19+E20</f>
        <v>134</v>
      </c>
      <c r="F15" s="27">
        <f t="shared" si="0"/>
        <v>196</v>
      </c>
    </row>
    <row r="16" spans="1:6" ht="15.75" x14ac:dyDescent="0.25">
      <c r="A16" s="33" t="s">
        <v>13</v>
      </c>
      <c r="B16" s="34" t="s">
        <v>33</v>
      </c>
      <c r="C16" s="72"/>
      <c r="D16" s="72"/>
      <c r="E16" s="70"/>
      <c r="F16" s="27">
        <f t="shared" si="0"/>
        <v>0</v>
      </c>
    </row>
    <row r="17" spans="1:6" ht="15.75" x14ac:dyDescent="0.25">
      <c r="A17" s="35" t="s">
        <v>14</v>
      </c>
      <c r="B17" s="36" t="s">
        <v>34</v>
      </c>
      <c r="C17" s="37"/>
      <c r="D17" s="37"/>
      <c r="E17" s="75"/>
      <c r="F17" s="27">
        <f t="shared" si="0"/>
        <v>0</v>
      </c>
    </row>
    <row r="18" spans="1:6" ht="15.75" x14ac:dyDescent="0.25">
      <c r="A18" s="35" t="s">
        <v>15</v>
      </c>
      <c r="B18" s="36" t="s">
        <v>35</v>
      </c>
      <c r="C18" s="75"/>
      <c r="D18" s="37"/>
      <c r="E18" s="75">
        <v>2</v>
      </c>
      <c r="F18" s="27">
        <f t="shared" si="0"/>
        <v>2</v>
      </c>
    </row>
    <row r="19" spans="1:6" ht="15.75" x14ac:dyDescent="0.25">
      <c r="A19" s="35" t="s">
        <v>16</v>
      </c>
      <c r="B19" s="36" t="s">
        <v>36</v>
      </c>
      <c r="C19" s="75">
        <v>6</v>
      </c>
      <c r="D19" s="75">
        <v>9</v>
      </c>
      <c r="E19" s="75">
        <v>30</v>
      </c>
      <c r="F19" s="27">
        <f t="shared" si="0"/>
        <v>45</v>
      </c>
    </row>
    <row r="20" spans="1:6" ht="15.75" x14ac:dyDescent="0.25">
      <c r="A20" s="35" t="s">
        <v>37</v>
      </c>
      <c r="B20" s="36" t="s">
        <v>38</v>
      </c>
      <c r="C20" s="26">
        <f>C21+C22+C23+C24</f>
        <v>19</v>
      </c>
      <c r="D20" s="26">
        <f>D21+D22+D23+D24</f>
        <v>28</v>
      </c>
      <c r="E20" s="26">
        <f>E21+E22+E23+E24</f>
        <v>102</v>
      </c>
      <c r="F20" s="27">
        <f t="shared" si="0"/>
        <v>149</v>
      </c>
    </row>
    <row r="21" spans="1:6" ht="15.75" x14ac:dyDescent="0.25">
      <c r="A21" s="35" t="s">
        <v>39</v>
      </c>
      <c r="B21" s="36" t="s">
        <v>40</v>
      </c>
      <c r="C21" s="40">
        <v>6</v>
      </c>
      <c r="D21" s="40">
        <v>9</v>
      </c>
      <c r="E21" s="40">
        <v>31</v>
      </c>
      <c r="F21" s="27">
        <f t="shared" si="0"/>
        <v>46</v>
      </c>
    </row>
    <row r="22" spans="1:6" ht="15.75" x14ac:dyDescent="0.25">
      <c r="A22" s="35" t="s">
        <v>41</v>
      </c>
      <c r="B22" s="36" t="s">
        <v>42</v>
      </c>
      <c r="C22" s="71">
        <v>1</v>
      </c>
      <c r="D22" s="71">
        <v>1</v>
      </c>
      <c r="E22" s="71">
        <v>8</v>
      </c>
      <c r="F22" s="27">
        <f t="shared" si="0"/>
        <v>10</v>
      </c>
    </row>
    <row r="23" spans="1:6" ht="15.75" x14ac:dyDescent="0.25">
      <c r="A23" s="35" t="s">
        <v>43</v>
      </c>
      <c r="B23" s="36" t="s">
        <v>44</v>
      </c>
      <c r="C23" s="71">
        <v>6</v>
      </c>
      <c r="D23" s="71">
        <v>9</v>
      </c>
      <c r="E23" s="71">
        <v>31</v>
      </c>
      <c r="F23" s="27">
        <f t="shared" si="0"/>
        <v>46</v>
      </c>
    </row>
    <row r="24" spans="1:6" ht="15.75" x14ac:dyDescent="0.25">
      <c r="A24" s="35" t="s">
        <v>45</v>
      </c>
      <c r="B24" s="36" t="s">
        <v>46</v>
      </c>
      <c r="C24" s="71">
        <v>6</v>
      </c>
      <c r="D24" s="71">
        <v>9</v>
      </c>
      <c r="E24" s="71">
        <v>32</v>
      </c>
      <c r="F24" s="27">
        <f t="shared" si="0"/>
        <v>47</v>
      </c>
    </row>
    <row r="27" spans="1:6" ht="18.75" customHeight="1" x14ac:dyDescent="0.25">
      <c r="A27" s="28"/>
      <c r="B27" s="318" t="s">
        <v>460</v>
      </c>
    </row>
    <row r="28" spans="1:6" x14ac:dyDescent="0.25">
      <c r="A28" s="28"/>
    </row>
    <row r="29" spans="1:6" x14ac:dyDescent="0.25">
      <c r="A29" s="28"/>
    </row>
    <row r="30" spans="1:6" ht="18.75" customHeight="1" x14ac:dyDescent="0.25">
      <c r="A30" s="28"/>
    </row>
    <row r="31" spans="1:6" x14ac:dyDescent="0.25">
      <c r="A31" s="28"/>
    </row>
    <row r="32" spans="1:6" x14ac:dyDescent="0.25">
      <c r="A32" s="28"/>
    </row>
    <row r="33" spans="1:1" ht="15" customHeight="1" x14ac:dyDescent="0.25">
      <c r="A33" s="28"/>
    </row>
    <row r="34" spans="1:1" x14ac:dyDescent="0.25">
      <c r="A34" s="28"/>
    </row>
    <row r="35" spans="1:1" x14ac:dyDescent="0.25">
      <c r="A35" s="28"/>
    </row>
    <row r="36" spans="1:1" x14ac:dyDescent="0.25">
      <c r="A36" s="28"/>
    </row>
    <row r="37" spans="1:1" x14ac:dyDescent="0.25">
      <c r="A37" s="28"/>
    </row>
    <row r="38" spans="1:1" x14ac:dyDescent="0.25">
      <c r="A38" s="28"/>
    </row>
    <row r="39" spans="1:1" x14ac:dyDescent="0.25">
      <c r="A39" s="28"/>
    </row>
    <row r="40" spans="1:1" x14ac:dyDescent="0.25">
      <c r="A40" s="28"/>
    </row>
    <row r="41" spans="1:1" x14ac:dyDescent="0.25">
      <c r="A41" s="28"/>
    </row>
    <row r="42" spans="1:1" x14ac:dyDescent="0.25">
      <c r="A42" s="28"/>
    </row>
    <row r="43" spans="1:1" x14ac:dyDescent="0.25">
      <c r="A43" s="28"/>
    </row>
    <row r="44" spans="1:1" x14ac:dyDescent="0.25">
      <c r="A44" s="28"/>
    </row>
    <row r="45" spans="1:1" x14ac:dyDescent="0.25">
      <c r="A45" s="28"/>
    </row>
    <row r="46" spans="1:1" x14ac:dyDescent="0.25">
      <c r="A46" s="28"/>
    </row>
    <row r="47" spans="1:1" x14ac:dyDescent="0.25">
      <c r="A47" s="28"/>
    </row>
    <row r="48" spans="1:1" ht="18.75" customHeight="1" x14ac:dyDescent="0.25">
      <c r="A48" s="28"/>
    </row>
    <row r="49" spans="1:1" x14ac:dyDescent="0.25">
      <c r="A49" s="28"/>
    </row>
    <row r="50" spans="1:1" x14ac:dyDescent="0.25">
      <c r="A50" s="28"/>
    </row>
    <row r="51" spans="1:1" ht="18.75" customHeight="1" x14ac:dyDescent="0.25">
      <c r="A51" s="28"/>
    </row>
    <row r="52" spans="1:1" x14ac:dyDescent="0.25">
      <c r="A52" s="28"/>
    </row>
    <row r="53" spans="1:1" x14ac:dyDescent="0.25">
      <c r="A53" s="28"/>
    </row>
    <row r="54" spans="1:1" ht="15" customHeight="1" x14ac:dyDescent="0.25">
      <c r="A54" s="28"/>
    </row>
    <row r="55" spans="1:1" x14ac:dyDescent="0.25">
      <c r="A55" s="28"/>
    </row>
    <row r="56" spans="1:1" x14ac:dyDescent="0.25">
      <c r="A56" s="28"/>
    </row>
    <row r="57" spans="1:1" x14ac:dyDescent="0.25">
      <c r="A57" s="28"/>
    </row>
    <row r="58" spans="1:1" x14ac:dyDescent="0.25">
      <c r="A58" s="28"/>
    </row>
    <row r="59" spans="1:1" x14ac:dyDescent="0.25">
      <c r="A59" s="28"/>
    </row>
    <row r="60" spans="1:1" x14ac:dyDescent="0.25">
      <c r="A60" s="28"/>
    </row>
    <row r="61" spans="1:1" x14ac:dyDescent="0.25">
      <c r="A61" s="28"/>
    </row>
    <row r="62" spans="1:1" x14ac:dyDescent="0.25">
      <c r="A62" s="28"/>
    </row>
    <row r="63" spans="1:1" x14ac:dyDescent="0.25">
      <c r="A63" s="28"/>
    </row>
    <row r="64" spans="1:1" x14ac:dyDescent="0.25">
      <c r="A64" s="28"/>
    </row>
    <row r="65" spans="1:1" x14ac:dyDescent="0.25">
      <c r="A65" s="28"/>
    </row>
    <row r="66" spans="1:1" x14ac:dyDescent="0.25">
      <c r="A66" s="28"/>
    </row>
    <row r="67" spans="1:1" x14ac:dyDescent="0.25">
      <c r="A67" s="28"/>
    </row>
    <row r="68" spans="1:1" x14ac:dyDescent="0.25">
      <c r="A68" s="28"/>
    </row>
    <row r="69" spans="1:1" ht="18.75" customHeight="1" x14ac:dyDescent="0.25">
      <c r="A69" s="28"/>
    </row>
    <row r="70" spans="1:1" x14ac:dyDescent="0.25">
      <c r="A70" s="28"/>
    </row>
    <row r="71" spans="1:1" x14ac:dyDescent="0.25">
      <c r="A71" s="28"/>
    </row>
    <row r="72" spans="1:1" ht="18.75" customHeight="1" x14ac:dyDescent="0.25">
      <c r="A72" s="28"/>
    </row>
    <row r="73" spans="1:1" x14ac:dyDescent="0.25">
      <c r="A73" s="28"/>
    </row>
    <row r="74" spans="1:1" x14ac:dyDescent="0.25">
      <c r="A74" s="28"/>
    </row>
    <row r="75" spans="1:1" ht="15" customHeight="1" x14ac:dyDescent="0.25">
      <c r="A75" s="28"/>
    </row>
    <row r="76" spans="1:1" x14ac:dyDescent="0.25">
      <c r="A76" s="28"/>
    </row>
    <row r="77" spans="1:1" x14ac:dyDescent="0.25">
      <c r="A77" s="28"/>
    </row>
    <row r="78" spans="1:1" x14ac:dyDescent="0.25">
      <c r="A78" s="28"/>
    </row>
    <row r="79" spans="1:1" x14ac:dyDescent="0.25">
      <c r="A79" s="28"/>
    </row>
    <row r="80" spans="1:1" x14ac:dyDescent="0.25">
      <c r="A80" s="28"/>
    </row>
    <row r="81" spans="1:1" x14ac:dyDescent="0.25">
      <c r="A81" s="28"/>
    </row>
    <row r="82" spans="1:1" x14ac:dyDescent="0.25">
      <c r="A82" s="28"/>
    </row>
    <row r="83" spans="1:1" x14ac:dyDescent="0.25">
      <c r="A83" s="28"/>
    </row>
    <row r="84" spans="1:1" x14ac:dyDescent="0.25">
      <c r="A84" s="28"/>
    </row>
    <row r="85" spans="1:1" x14ac:dyDescent="0.25">
      <c r="A85" s="28"/>
    </row>
    <row r="86" spans="1:1" x14ac:dyDescent="0.25">
      <c r="A86" s="28"/>
    </row>
    <row r="87" spans="1:1" x14ac:dyDescent="0.25">
      <c r="A87" s="28"/>
    </row>
    <row r="88" spans="1:1" x14ac:dyDescent="0.25">
      <c r="A88" s="28"/>
    </row>
    <row r="89" spans="1:1" x14ac:dyDescent="0.25">
      <c r="A89" s="28"/>
    </row>
    <row r="90" spans="1:1" ht="18.75" customHeight="1" x14ac:dyDescent="0.25">
      <c r="A90" s="28"/>
    </row>
    <row r="91" spans="1:1" x14ac:dyDescent="0.25">
      <c r="A91" s="28"/>
    </row>
    <row r="92" spans="1:1" x14ac:dyDescent="0.25">
      <c r="A92" s="28"/>
    </row>
    <row r="93" spans="1:1" ht="15" customHeight="1" x14ac:dyDescent="0.25">
      <c r="A93" s="28"/>
    </row>
    <row r="94" spans="1:1" x14ac:dyDescent="0.25">
      <c r="A94" s="28"/>
    </row>
    <row r="95" spans="1:1" x14ac:dyDescent="0.25">
      <c r="A95" s="28"/>
    </row>
    <row r="96" spans="1:1" x14ac:dyDescent="0.25">
      <c r="A96" s="28"/>
    </row>
    <row r="97" spans="1:1" x14ac:dyDescent="0.25">
      <c r="A97" s="28"/>
    </row>
    <row r="98" spans="1:1" x14ac:dyDescent="0.25">
      <c r="A98" s="28"/>
    </row>
    <row r="99" spans="1:1" x14ac:dyDescent="0.25">
      <c r="A99" s="28"/>
    </row>
    <row r="100" spans="1:1" x14ac:dyDescent="0.25">
      <c r="A100" s="28"/>
    </row>
    <row r="101" spans="1:1" x14ac:dyDescent="0.25">
      <c r="A101" s="28"/>
    </row>
    <row r="102" spans="1:1" x14ac:dyDescent="0.25">
      <c r="A102" s="28"/>
    </row>
    <row r="103" spans="1:1" x14ac:dyDescent="0.25">
      <c r="A103" s="28"/>
    </row>
    <row r="104" spans="1:1" x14ac:dyDescent="0.25">
      <c r="A104" s="28"/>
    </row>
    <row r="105" spans="1:1" x14ac:dyDescent="0.25">
      <c r="A105" s="28"/>
    </row>
    <row r="106" spans="1:1" x14ac:dyDescent="0.25">
      <c r="A106" s="28"/>
    </row>
    <row r="107" spans="1:1" x14ac:dyDescent="0.25">
      <c r="A107" s="28"/>
    </row>
    <row r="108" spans="1:1" x14ac:dyDescent="0.25">
      <c r="A108" s="28"/>
    </row>
    <row r="109" spans="1:1" x14ac:dyDescent="0.25">
      <c r="A109" s="28"/>
    </row>
    <row r="110" spans="1:1" x14ac:dyDescent="0.25">
      <c r="A110" s="28"/>
    </row>
    <row r="111" spans="1:1" ht="18.75" customHeight="1" x14ac:dyDescent="0.25">
      <c r="A111" s="28"/>
    </row>
    <row r="112" spans="1:1" x14ac:dyDescent="0.25">
      <c r="A112" s="28"/>
    </row>
    <row r="113" spans="1:1" x14ac:dyDescent="0.25">
      <c r="A113" s="28"/>
    </row>
    <row r="114" spans="1:1" ht="15" customHeight="1" x14ac:dyDescent="0.25">
      <c r="A114" s="28"/>
    </row>
    <row r="115" spans="1:1" x14ac:dyDescent="0.25">
      <c r="A115" s="28"/>
    </row>
    <row r="116" spans="1:1" x14ac:dyDescent="0.25">
      <c r="A116" s="28"/>
    </row>
    <row r="117" spans="1:1" x14ac:dyDescent="0.25">
      <c r="A117" s="28"/>
    </row>
    <row r="118" spans="1:1" x14ac:dyDescent="0.25">
      <c r="A118" s="28"/>
    </row>
    <row r="119" spans="1:1" x14ac:dyDescent="0.25">
      <c r="A119" s="28"/>
    </row>
    <row r="120" spans="1:1" x14ac:dyDescent="0.25">
      <c r="A120" s="28"/>
    </row>
    <row r="121" spans="1:1" x14ac:dyDescent="0.25">
      <c r="A121" s="28"/>
    </row>
    <row r="122" spans="1:1" x14ac:dyDescent="0.25">
      <c r="A122" s="28"/>
    </row>
    <row r="123" spans="1:1" x14ac:dyDescent="0.25">
      <c r="A123" s="28"/>
    </row>
    <row r="124" spans="1:1" x14ac:dyDescent="0.25">
      <c r="A124" s="28"/>
    </row>
    <row r="125" spans="1:1" x14ac:dyDescent="0.25">
      <c r="A125" s="28"/>
    </row>
    <row r="126" spans="1:1" x14ac:dyDescent="0.25">
      <c r="A126" s="28"/>
    </row>
    <row r="127" spans="1:1" x14ac:dyDescent="0.25">
      <c r="A127" s="28"/>
    </row>
    <row r="128" spans="1:1" x14ac:dyDescent="0.25">
      <c r="A128" s="28"/>
    </row>
    <row r="129" spans="1:1" x14ac:dyDescent="0.25">
      <c r="A129" s="28"/>
    </row>
    <row r="130" spans="1:1" x14ac:dyDescent="0.25">
      <c r="A130" s="28"/>
    </row>
    <row r="131" spans="1:1" x14ac:dyDescent="0.25">
      <c r="A131" s="28"/>
    </row>
    <row r="132" spans="1:1" ht="18.75" customHeight="1" x14ac:dyDescent="0.25">
      <c r="A132" s="28"/>
    </row>
    <row r="133" spans="1:1" x14ac:dyDescent="0.25">
      <c r="A133" s="28"/>
    </row>
    <row r="134" spans="1:1" x14ac:dyDescent="0.25">
      <c r="A134" s="28"/>
    </row>
    <row r="135" spans="1:1" ht="15" customHeight="1" x14ac:dyDescent="0.25">
      <c r="A135" s="28"/>
    </row>
    <row r="136" spans="1:1" x14ac:dyDescent="0.25">
      <c r="A136" s="28"/>
    </row>
    <row r="137" spans="1:1" x14ac:dyDescent="0.25">
      <c r="A137" s="28"/>
    </row>
    <row r="138" spans="1:1" x14ac:dyDescent="0.25">
      <c r="A138" s="28"/>
    </row>
    <row r="139" spans="1:1" x14ac:dyDescent="0.25">
      <c r="A139" s="28"/>
    </row>
    <row r="140" spans="1:1" x14ac:dyDescent="0.25">
      <c r="A140" s="28"/>
    </row>
    <row r="141" spans="1:1" x14ac:dyDescent="0.25">
      <c r="A141" s="28"/>
    </row>
    <row r="142" spans="1:1" x14ac:dyDescent="0.25">
      <c r="A142" s="28"/>
    </row>
    <row r="143" spans="1:1" x14ac:dyDescent="0.25">
      <c r="A143" s="28"/>
    </row>
    <row r="144" spans="1:1" x14ac:dyDescent="0.25">
      <c r="A144" s="28"/>
    </row>
    <row r="145" spans="1:1" x14ac:dyDescent="0.25">
      <c r="A145" s="28"/>
    </row>
    <row r="146" spans="1:1" x14ac:dyDescent="0.25">
      <c r="A146" s="28"/>
    </row>
    <row r="147" spans="1:1" x14ac:dyDescent="0.25">
      <c r="A147" s="28"/>
    </row>
    <row r="148" spans="1:1" x14ac:dyDescent="0.25">
      <c r="A148" s="28"/>
    </row>
    <row r="149" spans="1:1" x14ac:dyDescent="0.25">
      <c r="A149" s="28"/>
    </row>
    <row r="150" spans="1:1" x14ac:dyDescent="0.25">
      <c r="A150" s="28"/>
    </row>
    <row r="151" spans="1:1" x14ac:dyDescent="0.25">
      <c r="A151" s="28"/>
    </row>
    <row r="152" spans="1:1" x14ac:dyDescent="0.25">
      <c r="A152" s="28"/>
    </row>
    <row r="153" spans="1:1" ht="18.75" customHeight="1" x14ac:dyDescent="0.25">
      <c r="A153" s="28"/>
    </row>
    <row r="154" spans="1:1" x14ac:dyDescent="0.25">
      <c r="A154" s="28"/>
    </row>
    <row r="155" spans="1:1" x14ac:dyDescent="0.25">
      <c r="A155" s="28"/>
    </row>
    <row r="156" spans="1:1" ht="15" customHeight="1" x14ac:dyDescent="0.25">
      <c r="A156" s="28"/>
    </row>
    <row r="157" spans="1:1" x14ac:dyDescent="0.25">
      <c r="A157" s="28"/>
    </row>
    <row r="158" spans="1:1" x14ac:dyDescent="0.25">
      <c r="A158" s="28"/>
    </row>
    <row r="159" spans="1:1" x14ac:dyDescent="0.25">
      <c r="A159" s="28"/>
    </row>
    <row r="160" spans="1:1" x14ac:dyDescent="0.25">
      <c r="A160" s="28"/>
    </row>
    <row r="161" spans="1:1" x14ac:dyDescent="0.25">
      <c r="A161" s="28"/>
    </row>
    <row r="162" spans="1:1" x14ac:dyDescent="0.25">
      <c r="A162" s="28"/>
    </row>
    <row r="163" spans="1:1" x14ac:dyDescent="0.25">
      <c r="A163" s="28"/>
    </row>
    <row r="164" spans="1:1" x14ac:dyDescent="0.25">
      <c r="A164" s="28"/>
    </row>
    <row r="165" spans="1:1" x14ac:dyDescent="0.25">
      <c r="A165" s="28"/>
    </row>
    <row r="166" spans="1:1" x14ac:dyDescent="0.25">
      <c r="A166" s="28"/>
    </row>
    <row r="167" spans="1:1" x14ac:dyDescent="0.25">
      <c r="A167" s="28"/>
    </row>
    <row r="168" spans="1:1" x14ac:dyDescent="0.25">
      <c r="A168" s="28"/>
    </row>
    <row r="169" spans="1:1" x14ac:dyDescent="0.25">
      <c r="A169" s="28"/>
    </row>
    <row r="170" spans="1:1" x14ac:dyDescent="0.25">
      <c r="A170" s="28"/>
    </row>
    <row r="171" spans="1:1" x14ac:dyDescent="0.25">
      <c r="A171" s="28"/>
    </row>
    <row r="172" spans="1:1" x14ac:dyDescent="0.25">
      <c r="A172" s="28"/>
    </row>
    <row r="173" spans="1:1" x14ac:dyDescent="0.25">
      <c r="A173" s="28"/>
    </row>
    <row r="174" spans="1:1" ht="18.75" customHeight="1" x14ac:dyDescent="0.25">
      <c r="A174" s="28"/>
    </row>
    <row r="175" spans="1:1" x14ac:dyDescent="0.25">
      <c r="A175" s="28"/>
    </row>
    <row r="176" spans="1:1" x14ac:dyDescent="0.25">
      <c r="A176" s="28"/>
    </row>
    <row r="177" spans="1:1" ht="15" customHeight="1" x14ac:dyDescent="0.25">
      <c r="A177" s="28"/>
    </row>
    <row r="178" spans="1:1" x14ac:dyDescent="0.25">
      <c r="A178" s="28"/>
    </row>
    <row r="179" spans="1:1" x14ac:dyDescent="0.25">
      <c r="A179" s="28"/>
    </row>
    <row r="180" spans="1:1" x14ac:dyDescent="0.25">
      <c r="A180" s="28"/>
    </row>
    <row r="181" spans="1:1" x14ac:dyDescent="0.25">
      <c r="A181" s="28"/>
    </row>
    <row r="182" spans="1:1" x14ac:dyDescent="0.25">
      <c r="A182" s="28"/>
    </row>
    <row r="183" spans="1:1" x14ac:dyDescent="0.25">
      <c r="A183" s="28"/>
    </row>
    <row r="184" spans="1:1" x14ac:dyDescent="0.25">
      <c r="A184" s="28"/>
    </row>
    <row r="185" spans="1:1" x14ac:dyDescent="0.25">
      <c r="A185" s="28"/>
    </row>
    <row r="186" spans="1:1" x14ac:dyDescent="0.25">
      <c r="A186" s="28"/>
    </row>
    <row r="187" spans="1:1" x14ac:dyDescent="0.25">
      <c r="A187" s="28"/>
    </row>
    <row r="188" spans="1:1" x14ac:dyDescent="0.25">
      <c r="A188" s="28"/>
    </row>
    <row r="189" spans="1:1" x14ac:dyDescent="0.25">
      <c r="A189" s="28"/>
    </row>
    <row r="190" spans="1:1" x14ac:dyDescent="0.25">
      <c r="A190" s="28"/>
    </row>
    <row r="191" spans="1:1" x14ac:dyDescent="0.25">
      <c r="A191" s="28"/>
    </row>
    <row r="192" spans="1:1" x14ac:dyDescent="0.25">
      <c r="A192" s="28"/>
    </row>
    <row r="193" spans="1:1" x14ac:dyDescent="0.25">
      <c r="A193" s="28"/>
    </row>
    <row r="194" spans="1:1" x14ac:dyDescent="0.25">
      <c r="A194" s="28"/>
    </row>
    <row r="195" spans="1:1" x14ac:dyDescent="0.25">
      <c r="A195" s="28"/>
    </row>
    <row r="196" spans="1:1" x14ac:dyDescent="0.25">
      <c r="A196" s="28"/>
    </row>
    <row r="197" spans="1:1" x14ac:dyDescent="0.25">
      <c r="A197" s="28"/>
    </row>
    <row r="198" spans="1:1" x14ac:dyDescent="0.25">
      <c r="A198" s="28"/>
    </row>
  </sheetData>
  <mergeCells count="9">
    <mergeCell ref="C1:E1"/>
    <mergeCell ref="C2:E2"/>
    <mergeCell ref="A6:F6"/>
    <mergeCell ref="A9:A10"/>
    <mergeCell ref="B9:B10"/>
    <mergeCell ref="C9:C10"/>
    <mergeCell ref="D9:D10"/>
    <mergeCell ref="E9:E10"/>
    <mergeCell ref="F9:F10"/>
  </mergeCells>
  <pageMargins left="0" right="0" top="0.39370078740157483" bottom="0" header="0.31496062992125984" footer="0.31496062992125984"/>
  <pageSetup paperSize="9" scale="84" orientation="landscape" r:id="rId1"/>
  <ignoredErrors>
    <ignoredError sqref="A21:A24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1"/>
  <sheetViews>
    <sheetView view="pageBreakPreview" topLeftCell="A7" zoomScale="40" zoomScaleNormal="60" zoomScaleSheetLayoutView="40" workbookViewId="0">
      <selection activeCell="U17" sqref="U17"/>
    </sheetView>
  </sheetViews>
  <sheetFormatPr defaultRowHeight="15" x14ac:dyDescent="0.25"/>
  <cols>
    <col min="1" max="1" width="7" customWidth="1"/>
    <col min="2" max="2" width="33.140625" customWidth="1"/>
    <col min="3" max="3" width="19.140625" customWidth="1"/>
    <col min="4" max="5" width="13.5703125" customWidth="1"/>
    <col min="6" max="6" width="12.42578125" customWidth="1"/>
    <col min="7" max="7" width="19.28515625" customWidth="1"/>
    <col min="8" max="8" width="16.28515625" customWidth="1"/>
    <col min="10" max="10" width="10.85546875" customWidth="1"/>
    <col min="11" max="15" width="10.28515625" customWidth="1"/>
    <col min="16" max="16" width="13.7109375" customWidth="1"/>
    <col min="17" max="17" width="10.28515625" customWidth="1"/>
    <col min="18" max="18" width="13" customWidth="1"/>
    <col min="19" max="19" width="15" customWidth="1"/>
    <col min="20" max="20" width="13.28515625" customWidth="1"/>
    <col min="21" max="21" width="13.85546875" customWidth="1"/>
    <col min="22" max="22" width="12.28515625" customWidth="1"/>
    <col min="23" max="23" width="13.28515625" customWidth="1"/>
    <col min="24" max="24" width="13.140625" customWidth="1"/>
    <col min="26" max="26" width="11.5703125" customWidth="1"/>
  </cols>
  <sheetData>
    <row r="1" spans="1:27" x14ac:dyDescent="0.25">
      <c r="A1" s="125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406"/>
      <c r="W1" s="406"/>
      <c r="X1" s="406"/>
      <c r="Y1" s="125"/>
      <c r="Z1" s="125"/>
    </row>
    <row r="2" spans="1:27" x14ac:dyDescent="0.25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406"/>
      <c r="W2" s="406"/>
      <c r="X2" s="406"/>
      <c r="Y2" s="125"/>
      <c r="Z2" s="125"/>
    </row>
    <row r="3" spans="1:27" ht="15.75" x14ac:dyDescent="0.25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313"/>
      <c r="X3" s="313"/>
      <c r="Y3" s="125"/>
      <c r="Z3" s="125"/>
    </row>
    <row r="4" spans="1:27" x14ac:dyDescent="0.25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</row>
    <row r="5" spans="1:27" ht="22.5" customHeight="1" x14ac:dyDescent="0.25"/>
    <row r="6" spans="1:27" ht="26.25" x14ac:dyDescent="0.4">
      <c r="A6" s="319"/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19"/>
      <c r="W6" s="319"/>
      <c r="X6" s="319"/>
      <c r="Y6" s="319"/>
      <c r="Z6" s="319"/>
      <c r="AA6" s="319"/>
    </row>
    <row r="7" spans="1:27" ht="26.25" x14ac:dyDescent="0.4">
      <c r="A7" s="418" t="s">
        <v>470</v>
      </c>
      <c r="B7" s="418"/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319"/>
    </row>
    <row r="8" spans="1:27" ht="18.75" customHeight="1" x14ac:dyDescent="0.4">
      <c r="A8" s="418" t="s">
        <v>21</v>
      </c>
      <c r="B8" s="418"/>
      <c r="C8" s="418"/>
      <c r="D8" s="418"/>
      <c r="E8" s="418"/>
      <c r="F8" s="418"/>
      <c r="G8" s="418"/>
      <c r="H8" s="418"/>
      <c r="I8" s="418"/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319"/>
    </row>
    <row r="9" spans="1:27" ht="18.75" customHeight="1" x14ac:dyDescent="0.4">
      <c r="A9" s="320"/>
      <c r="B9" s="320"/>
      <c r="C9" s="320"/>
      <c r="D9" s="320"/>
      <c r="E9" s="320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320"/>
      <c r="R9" s="320"/>
      <c r="S9" s="320"/>
      <c r="T9" s="320"/>
      <c r="U9" s="320"/>
      <c r="V9" s="320"/>
      <c r="W9" s="320"/>
      <c r="X9" s="419" t="s">
        <v>409</v>
      </c>
      <c r="Y9" s="419"/>
      <c r="Z9" s="419"/>
      <c r="AA9" s="319"/>
    </row>
    <row r="10" spans="1:27" ht="18.75" customHeight="1" x14ac:dyDescent="0.4">
      <c r="A10" s="420" t="s">
        <v>17</v>
      </c>
      <c r="B10" s="420" t="s">
        <v>410</v>
      </c>
      <c r="C10" s="420" t="s">
        <v>411</v>
      </c>
      <c r="D10" s="420" t="s">
        <v>412</v>
      </c>
      <c r="E10" s="420" t="s">
        <v>413</v>
      </c>
      <c r="F10" s="422" t="s">
        <v>11</v>
      </c>
      <c r="G10" s="422"/>
      <c r="H10" s="422"/>
      <c r="I10" s="422"/>
      <c r="J10" s="422"/>
      <c r="K10" s="422"/>
      <c r="L10" s="422"/>
      <c r="M10" s="422"/>
      <c r="N10" s="422"/>
      <c r="O10" s="422"/>
      <c r="P10" s="422"/>
      <c r="Q10" s="422"/>
      <c r="R10" s="422"/>
      <c r="S10" s="422"/>
      <c r="T10" s="422"/>
      <c r="U10" s="422"/>
      <c r="V10" s="422"/>
      <c r="W10" s="422"/>
      <c r="X10" s="422"/>
      <c r="Y10" s="422"/>
      <c r="Z10" s="422"/>
      <c r="AA10" s="319"/>
    </row>
    <row r="11" spans="1:27" ht="26.25" x14ac:dyDescent="0.4">
      <c r="A11" s="420"/>
      <c r="B11" s="420"/>
      <c r="C11" s="420"/>
      <c r="D11" s="420"/>
      <c r="E11" s="420"/>
      <c r="F11" s="420" t="s">
        <v>414</v>
      </c>
      <c r="G11" s="420"/>
      <c r="H11" s="420"/>
      <c r="I11" s="420" t="s">
        <v>415</v>
      </c>
      <c r="J11" s="420"/>
      <c r="K11" s="420"/>
      <c r="L11" s="420"/>
      <c r="M11" s="420"/>
      <c r="N11" s="420"/>
      <c r="O11" s="420"/>
      <c r="P11" s="420"/>
      <c r="Q11" s="420" t="s">
        <v>416</v>
      </c>
      <c r="R11" s="420"/>
      <c r="S11" s="420"/>
      <c r="T11" s="420"/>
      <c r="U11" s="420"/>
      <c r="V11" s="420"/>
      <c r="W11" s="423" t="s">
        <v>417</v>
      </c>
      <c r="X11" s="423"/>
      <c r="Y11" s="423"/>
      <c r="Z11" s="423"/>
      <c r="AA11" s="319"/>
    </row>
    <row r="12" spans="1:27" ht="52.5" x14ac:dyDescent="0.4">
      <c r="A12" s="420"/>
      <c r="B12" s="420"/>
      <c r="C12" s="420"/>
      <c r="D12" s="420"/>
      <c r="E12" s="420"/>
      <c r="F12" s="428" t="s">
        <v>278</v>
      </c>
      <c r="G12" s="428" t="s">
        <v>279</v>
      </c>
      <c r="H12" s="420" t="s">
        <v>0</v>
      </c>
      <c r="I12" s="420" t="s">
        <v>418</v>
      </c>
      <c r="J12" s="420"/>
      <c r="K12" s="420" t="s">
        <v>419</v>
      </c>
      <c r="L12" s="420"/>
      <c r="M12" s="420" t="s">
        <v>420</v>
      </c>
      <c r="N12" s="420"/>
      <c r="O12" s="420"/>
      <c r="P12" s="420" t="s">
        <v>0</v>
      </c>
      <c r="Q12" s="428" t="s">
        <v>421</v>
      </c>
      <c r="R12" s="428" t="s">
        <v>422</v>
      </c>
      <c r="S12" s="428" t="s">
        <v>423</v>
      </c>
      <c r="T12" s="428" t="s">
        <v>424</v>
      </c>
      <c r="U12" s="420" t="s">
        <v>408</v>
      </c>
      <c r="V12" s="321" t="s">
        <v>11</v>
      </c>
      <c r="W12" s="421" t="s">
        <v>425</v>
      </c>
      <c r="X12" s="426" t="s">
        <v>426</v>
      </c>
      <c r="Y12" s="421" t="s">
        <v>427</v>
      </c>
      <c r="Z12" s="424" t="s">
        <v>0</v>
      </c>
      <c r="AA12" s="319"/>
    </row>
    <row r="13" spans="1:27" ht="57" x14ac:dyDescent="0.4">
      <c r="A13" s="420"/>
      <c r="B13" s="420"/>
      <c r="C13" s="420"/>
      <c r="D13" s="420"/>
      <c r="E13" s="420"/>
      <c r="F13" s="428"/>
      <c r="G13" s="428"/>
      <c r="H13" s="420"/>
      <c r="I13" s="322" t="s">
        <v>428</v>
      </c>
      <c r="J13" s="322" t="s">
        <v>429</v>
      </c>
      <c r="K13" s="322" t="s">
        <v>428</v>
      </c>
      <c r="L13" s="322" t="s">
        <v>429</v>
      </c>
      <c r="M13" s="322" t="s">
        <v>428</v>
      </c>
      <c r="N13" s="322" t="s">
        <v>429</v>
      </c>
      <c r="O13" s="322" t="s">
        <v>430</v>
      </c>
      <c r="P13" s="420"/>
      <c r="Q13" s="428"/>
      <c r="R13" s="428"/>
      <c r="S13" s="428"/>
      <c r="T13" s="428"/>
      <c r="U13" s="420"/>
      <c r="V13" s="323" t="s">
        <v>431</v>
      </c>
      <c r="W13" s="421"/>
      <c r="X13" s="426"/>
      <c r="Y13" s="421"/>
      <c r="Z13" s="425"/>
      <c r="AA13" s="319"/>
    </row>
    <row r="14" spans="1:27" ht="26.25" x14ac:dyDescent="0.4">
      <c r="A14" s="324" t="s">
        <v>18</v>
      </c>
      <c r="B14" s="324" t="s">
        <v>1</v>
      </c>
      <c r="C14" s="324" t="s">
        <v>2</v>
      </c>
      <c r="D14" s="324" t="s">
        <v>3</v>
      </c>
      <c r="E14" s="324" t="s">
        <v>4</v>
      </c>
      <c r="F14" s="324" t="s">
        <v>5</v>
      </c>
      <c r="G14" s="324" t="s">
        <v>6</v>
      </c>
      <c r="H14" s="324" t="s">
        <v>7</v>
      </c>
      <c r="I14" s="324" t="s">
        <v>8</v>
      </c>
      <c r="J14" s="324" t="s">
        <v>9</v>
      </c>
      <c r="K14" s="324" t="s">
        <v>10</v>
      </c>
      <c r="L14" s="324" t="s">
        <v>100</v>
      </c>
      <c r="M14" s="324" t="s">
        <v>173</v>
      </c>
      <c r="N14" s="324" t="s">
        <v>174</v>
      </c>
      <c r="O14" s="324" t="s">
        <v>175</v>
      </c>
      <c r="P14" s="324" t="s">
        <v>176</v>
      </c>
      <c r="Q14" s="324" t="s">
        <v>177</v>
      </c>
      <c r="R14" s="324" t="s">
        <v>295</v>
      </c>
      <c r="S14" s="324" t="s">
        <v>296</v>
      </c>
      <c r="T14" s="324" t="s">
        <v>297</v>
      </c>
      <c r="U14" s="325" t="s">
        <v>298</v>
      </c>
      <c r="V14" s="325" t="s">
        <v>299</v>
      </c>
      <c r="W14" s="325" t="s">
        <v>300</v>
      </c>
      <c r="X14" s="325" t="s">
        <v>432</v>
      </c>
      <c r="Y14" s="325" t="s">
        <v>433</v>
      </c>
      <c r="Z14" s="325" t="s">
        <v>434</v>
      </c>
      <c r="AA14" s="319"/>
    </row>
    <row r="15" spans="1:27" ht="51" x14ac:dyDescent="0.4">
      <c r="A15" s="326">
        <v>1</v>
      </c>
      <c r="B15" s="327" t="s">
        <v>435</v>
      </c>
      <c r="C15" s="328">
        <f>+C17+C18+C19+C20+C21</f>
        <v>2.5</v>
      </c>
      <c r="D15" s="328">
        <f t="shared" ref="D15:Z15" si="0">+D17+D18+D19+D20+D21</f>
        <v>3</v>
      </c>
      <c r="E15" s="328">
        <f t="shared" si="0"/>
        <v>0</v>
      </c>
      <c r="F15" s="328">
        <f>+F17+F18+F19+F20+F21</f>
        <v>2</v>
      </c>
      <c r="G15" s="328">
        <f>+G17+G18+G19+G20+G21</f>
        <v>0.5</v>
      </c>
      <c r="H15" s="328">
        <f t="shared" si="0"/>
        <v>2.5</v>
      </c>
      <c r="I15" s="328">
        <f t="shared" si="0"/>
        <v>0</v>
      </c>
      <c r="J15" s="328">
        <f t="shared" si="0"/>
        <v>0</v>
      </c>
      <c r="K15" s="328">
        <f t="shared" si="0"/>
        <v>0</v>
      </c>
      <c r="L15" s="328">
        <f t="shared" si="0"/>
        <v>0</v>
      </c>
      <c r="M15" s="328">
        <f t="shared" si="0"/>
        <v>2</v>
      </c>
      <c r="N15" s="328">
        <f t="shared" si="0"/>
        <v>0.5</v>
      </c>
      <c r="O15" s="328">
        <f t="shared" si="0"/>
        <v>0</v>
      </c>
      <c r="P15" s="328">
        <f t="shared" si="0"/>
        <v>2.5</v>
      </c>
      <c r="Q15" s="328">
        <f t="shared" si="0"/>
        <v>0.5</v>
      </c>
      <c r="R15" s="328">
        <f t="shared" si="0"/>
        <v>1</v>
      </c>
      <c r="S15" s="328">
        <f t="shared" si="0"/>
        <v>0</v>
      </c>
      <c r="T15" s="328">
        <f t="shared" si="0"/>
        <v>1</v>
      </c>
      <c r="U15" s="328">
        <f t="shared" si="0"/>
        <v>2.5</v>
      </c>
      <c r="V15" s="328">
        <f t="shared" si="0"/>
        <v>1</v>
      </c>
      <c r="W15" s="328">
        <f t="shared" si="0"/>
        <v>0</v>
      </c>
      <c r="X15" s="328">
        <f t="shared" si="0"/>
        <v>0</v>
      </c>
      <c r="Y15" s="328">
        <f t="shared" si="0"/>
        <v>0</v>
      </c>
      <c r="Z15" s="328">
        <f t="shared" si="0"/>
        <v>0</v>
      </c>
      <c r="AA15" s="319"/>
    </row>
    <row r="16" spans="1:27" ht="26.25" x14ac:dyDescent="0.4">
      <c r="A16" s="329"/>
      <c r="B16" s="330" t="s">
        <v>11</v>
      </c>
      <c r="C16" s="330"/>
      <c r="D16" s="330"/>
      <c r="E16" s="331"/>
      <c r="F16" s="331"/>
      <c r="G16" s="331"/>
      <c r="H16" s="332"/>
      <c r="I16" s="331"/>
      <c r="J16" s="331"/>
      <c r="K16" s="331"/>
      <c r="L16" s="331"/>
      <c r="M16" s="331"/>
      <c r="N16" s="331"/>
      <c r="O16" s="331"/>
      <c r="P16" s="333"/>
      <c r="Q16" s="331"/>
      <c r="R16" s="331"/>
      <c r="S16" s="331"/>
      <c r="T16" s="331"/>
      <c r="U16" s="331"/>
      <c r="V16" s="333"/>
      <c r="W16" s="334"/>
      <c r="X16" s="334"/>
      <c r="Y16" s="334"/>
      <c r="Z16" s="335"/>
      <c r="AA16" s="319"/>
    </row>
    <row r="17" spans="1:27" ht="26.25" x14ac:dyDescent="0.4">
      <c r="A17" s="336" t="s">
        <v>436</v>
      </c>
      <c r="B17" s="337" t="s">
        <v>437</v>
      </c>
      <c r="C17" s="336">
        <v>1</v>
      </c>
      <c r="D17" s="336">
        <v>1</v>
      </c>
      <c r="E17" s="338"/>
      <c r="F17" s="336">
        <v>1</v>
      </c>
      <c r="G17" s="336"/>
      <c r="H17" s="339">
        <f t="shared" ref="H17:H19" si="1">G17+F17</f>
        <v>1</v>
      </c>
      <c r="I17" s="336"/>
      <c r="J17" s="336"/>
      <c r="K17" s="336"/>
      <c r="L17" s="336"/>
      <c r="M17" s="336">
        <v>1</v>
      </c>
      <c r="N17" s="336"/>
      <c r="O17" s="336"/>
      <c r="P17" s="339">
        <f>O17+N17+M17+L17+K17+J17+I17</f>
        <v>1</v>
      </c>
      <c r="Q17" s="336"/>
      <c r="R17" s="336">
        <v>1</v>
      </c>
      <c r="S17" s="336"/>
      <c r="T17" s="336"/>
      <c r="U17" s="339">
        <f>T17+S17+R17+Q17</f>
        <v>1</v>
      </c>
      <c r="V17" s="329"/>
      <c r="W17" s="340"/>
      <c r="X17" s="341"/>
      <c r="Y17" s="342"/>
      <c r="Z17" s="343"/>
      <c r="AA17" s="319"/>
    </row>
    <row r="18" spans="1:27" ht="26.25" x14ac:dyDescent="0.4">
      <c r="A18" s="336" t="s">
        <v>438</v>
      </c>
      <c r="B18" s="337" t="s">
        <v>439</v>
      </c>
      <c r="C18" s="336"/>
      <c r="D18" s="336"/>
      <c r="E18" s="338"/>
      <c r="F18" s="336"/>
      <c r="G18" s="336"/>
      <c r="H18" s="339"/>
      <c r="I18" s="336"/>
      <c r="J18" s="336"/>
      <c r="K18" s="336"/>
      <c r="L18" s="336"/>
      <c r="M18" s="336"/>
      <c r="N18" s="336"/>
      <c r="O18" s="336"/>
      <c r="P18" s="339"/>
      <c r="Q18" s="336"/>
      <c r="R18" s="336"/>
      <c r="S18" s="336"/>
      <c r="T18" s="336"/>
      <c r="U18" s="339"/>
      <c r="V18" s="329"/>
      <c r="W18" s="340"/>
      <c r="X18" s="342"/>
      <c r="Y18" s="342"/>
      <c r="Z18" s="343"/>
      <c r="AA18" s="319"/>
    </row>
    <row r="19" spans="1:27" ht="26.25" x14ac:dyDescent="0.4">
      <c r="A19" s="336" t="s">
        <v>440</v>
      </c>
      <c r="B19" s="337" t="s">
        <v>441</v>
      </c>
      <c r="C19" s="336">
        <v>1</v>
      </c>
      <c r="D19" s="336">
        <v>1</v>
      </c>
      <c r="E19" s="338"/>
      <c r="F19" s="336">
        <v>1</v>
      </c>
      <c r="G19" s="336"/>
      <c r="H19" s="339">
        <f t="shared" si="1"/>
        <v>1</v>
      </c>
      <c r="I19" s="336"/>
      <c r="J19" s="336"/>
      <c r="K19" s="336"/>
      <c r="L19" s="336"/>
      <c r="M19" s="336">
        <v>1</v>
      </c>
      <c r="N19" s="336"/>
      <c r="O19" s="336"/>
      <c r="P19" s="339">
        <f t="shared" ref="P19:P21" si="2">O19+N19+M19+L19+K19+J19+I19</f>
        <v>1</v>
      </c>
      <c r="Q19" s="336"/>
      <c r="R19" s="336"/>
      <c r="S19" s="336"/>
      <c r="T19" s="336">
        <v>1</v>
      </c>
      <c r="U19" s="339">
        <f t="shared" ref="U19:U21" si="3">T19+S19+R19+Q19</f>
        <v>1</v>
      </c>
      <c r="V19" s="329">
        <v>1</v>
      </c>
      <c r="W19" s="340"/>
      <c r="X19" s="342"/>
      <c r="Y19" s="342"/>
      <c r="Z19" s="343"/>
      <c r="AA19" s="319"/>
    </row>
    <row r="20" spans="1:27" ht="26.25" x14ac:dyDescent="0.4">
      <c r="A20" s="336" t="s">
        <v>442</v>
      </c>
      <c r="B20" s="337" t="s">
        <v>443</v>
      </c>
      <c r="C20" s="336"/>
      <c r="D20" s="336"/>
      <c r="E20" s="338"/>
      <c r="F20" s="336"/>
      <c r="G20" s="336"/>
      <c r="H20" s="339"/>
      <c r="I20" s="336"/>
      <c r="J20" s="336"/>
      <c r="K20" s="336"/>
      <c r="L20" s="336"/>
      <c r="M20" s="336"/>
      <c r="N20" s="336"/>
      <c r="O20" s="336"/>
      <c r="P20" s="339"/>
      <c r="Q20" s="336"/>
      <c r="R20" s="336"/>
      <c r="S20" s="336"/>
      <c r="T20" s="336"/>
      <c r="U20" s="339"/>
      <c r="V20" s="329"/>
      <c r="W20" s="342"/>
      <c r="X20" s="342"/>
      <c r="Y20" s="342"/>
      <c r="Z20" s="343"/>
      <c r="AA20" s="319"/>
    </row>
    <row r="21" spans="1:27" ht="26.25" x14ac:dyDescent="0.4">
      <c r="A21" s="336" t="s">
        <v>444</v>
      </c>
      <c r="B21" s="337" t="s">
        <v>445</v>
      </c>
      <c r="C21" s="336">
        <v>0.5</v>
      </c>
      <c r="D21" s="336">
        <v>1</v>
      </c>
      <c r="E21" s="338"/>
      <c r="F21" s="336"/>
      <c r="G21" s="336">
        <v>0.5</v>
      </c>
      <c r="H21" s="339">
        <f>G21+F21</f>
        <v>0.5</v>
      </c>
      <c r="I21" s="336"/>
      <c r="J21" s="336"/>
      <c r="K21" s="336"/>
      <c r="L21" s="336"/>
      <c r="M21" s="336"/>
      <c r="N21" s="336">
        <v>0.5</v>
      </c>
      <c r="O21" s="336"/>
      <c r="P21" s="339">
        <f t="shared" si="2"/>
        <v>0.5</v>
      </c>
      <c r="Q21" s="336">
        <v>0.5</v>
      </c>
      <c r="R21" s="336"/>
      <c r="S21" s="336"/>
      <c r="T21" s="336"/>
      <c r="U21" s="339">
        <f t="shared" si="3"/>
        <v>0.5</v>
      </c>
      <c r="V21" s="329"/>
      <c r="W21" s="340"/>
      <c r="X21" s="342"/>
      <c r="Y21" s="342"/>
      <c r="Z21" s="343"/>
      <c r="AA21" s="319"/>
    </row>
    <row r="22" spans="1:27" ht="76.5" x14ac:dyDescent="0.4">
      <c r="A22" s="344">
        <v>2</v>
      </c>
      <c r="B22" s="327" t="s">
        <v>446</v>
      </c>
      <c r="C22" s="328">
        <f>+C24+C25+C26+C27+C28</f>
        <v>12</v>
      </c>
      <c r="D22" s="328">
        <f t="shared" ref="D22:Z22" si="4">+D24+D25+D26+D27+D28</f>
        <v>13</v>
      </c>
      <c r="E22" s="328">
        <f t="shared" si="4"/>
        <v>0</v>
      </c>
      <c r="F22" s="328">
        <f t="shared" si="4"/>
        <v>2</v>
      </c>
      <c r="G22" s="328">
        <f t="shared" si="4"/>
        <v>10</v>
      </c>
      <c r="H22" s="328">
        <f t="shared" si="4"/>
        <v>12</v>
      </c>
      <c r="I22" s="328">
        <f t="shared" si="4"/>
        <v>1</v>
      </c>
      <c r="J22" s="328">
        <f t="shared" si="4"/>
        <v>2</v>
      </c>
      <c r="K22" s="328">
        <f t="shared" si="4"/>
        <v>0</v>
      </c>
      <c r="L22" s="328">
        <f t="shared" si="4"/>
        <v>1</v>
      </c>
      <c r="M22" s="328">
        <f t="shared" si="4"/>
        <v>3</v>
      </c>
      <c r="N22" s="328">
        <f t="shared" si="4"/>
        <v>5</v>
      </c>
      <c r="O22" s="328">
        <f t="shared" si="4"/>
        <v>0</v>
      </c>
      <c r="P22" s="328">
        <f t="shared" si="4"/>
        <v>12</v>
      </c>
      <c r="Q22" s="328">
        <f t="shared" si="4"/>
        <v>8</v>
      </c>
      <c r="R22" s="328">
        <f t="shared" si="4"/>
        <v>4</v>
      </c>
      <c r="S22" s="328">
        <f t="shared" si="4"/>
        <v>0</v>
      </c>
      <c r="T22" s="328">
        <f t="shared" si="4"/>
        <v>0</v>
      </c>
      <c r="U22" s="328">
        <f t="shared" si="4"/>
        <v>12</v>
      </c>
      <c r="V22" s="328">
        <f t="shared" si="4"/>
        <v>0</v>
      </c>
      <c r="W22" s="328">
        <f t="shared" si="4"/>
        <v>0</v>
      </c>
      <c r="X22" s="328">
        <f t="shared" si="4"/>
        <v>0</v>
      </c>
      <c r="Y22" s="328">
        <f t="shared" si="4"/>
        <v>0</v>
      </c>
      <c r="Z22" s="328">
        <f t="shared" si="4"/>
        <v>0</v>
      </c>
      <c r="AA22" s="319"/>
    </row>
    <row r="23" spans="1:27" ht="26.25" x14ac:dyDescent="0.4">
      <c r="A23" s="329"/>
      <c r="B23" s="345" t="s">
        <v>11</v>
      </c>
      <c r="C23" s="346"/>
      <c r="D23" s="346"/>
      <c r="E23" s="330"/>
      <c r="F23" s="329"/>
      <c r="G23" s="329"/>
      <c r="H23" s="329"/>
      <c r="I23" s="346"/>
      <c r="J23" s="346"/>
      <c r="K23" s="346"/>
      <c r="L23" s="346"/>
      <c r="M23" s="346"/>
      <c r="N23" s="346"/>
      <c r="O23" s="346"/>
      <c r="P23" s="329"/>
      <c r="Q23" s="329"/>
      <c r="R23" s="329"/>
      <c r="S23" s="329"/>
      <c r="T23" s="329"/>
      <c r="U23" s="329"/>
      <c r="V23" s="329"/>
      <c r="W23" s="347"/>
      <c r="X23" s="347"/>
      <c r="Y23" s="347"/>
      <c r="Z23" s="329"/>
      <c r="AA23" s="319"/>
    </row>
    <row r="24" spans="1:27" ht="26.25" x14ac:dyDescent="0.4">
      <c r="A24" s="336" t="s">
        <v>447</v>
      </c>
      <c r="B24" s="337" t="s">
        <v>464</v>
      </c>
      <c r="C24" s="336">
        <v>4</v>
      </c>
      <c r="D24" s="336">
        <v>4</v>
      </c>
      <c r="E24" s="348"/>
      <c r="F24" s="336">
        <v>1</v>
      </c>
      <c r="G24" s="336">
        <v>3</v>
      </c>
      <c r="H24" s="329">
        <f>G24+F24</f>
        <v>4</v>
      </c>
      <c r="I24" s="336">
        <v>1</v>
      </c>
      <c r="J24" s="336">
        <v>1</v>
      </c>
      <c r="K24" s="336">
        <v>0</v>
      </c>
      <c r="L24" s="336">
        <v>1</v>
      </c>
      <c r="M24" s="336">
        <v>1</v>
      </c>
      <c r="N24" s="336">
        <v>0</v>
      </c>
      <c r="O24" s="336"/>
      <c r="P24" s="339">
        <f>O24+N24+M24+L24+K24+J24+I24</f>
        <v>4</v>
      </c>
      <c r="Q24" s="336">
        <v>1</v>
      </c>
      <c r="R24" s="336">
        <v>3</v>
      </c>
      <c r="S24" s="336"/>
      <c r="T24" s="336"/>
      <c r="U24" s="349">
        <f>T24+S24+R24+Q24</f>
        <v>4</v>
      </c>
      <c r="V24" s="329"/>
      <c r="W24" s="341"/>
      <c r="X24" s="342"/>
      <c r="Y24" s="342"/>
      <c r="Z24" s="343"/>
      <c r="AA24" s="319"/>
    </row>
    <row r="25" spans="1:27" ht="26.25" x14ac:dyDescent="0.4">
      <c r="A25" s="336" t="s">
        <v>448</v>
      </c>
      <c r="B25" s="337" t="s">
        <v>449</v>
      </c>
      <c r="C25" s="336"/>
      <c r="D25" s="336"/>
      <c r="E25" s="348"/>
      <c r="F25" s="336"/>
      <c r="G25" s="336"/>
      <c r="H25" s="329"/>
      <c r="I25" s="336"/>
      <c r="J25" s="336"/>
      <c r="K25" s="336"/>
      <c r="L25" s="336"/>
      <c r="M25" s="336"/>
      <c r="N25" s="336"/>
      <c r="O25" s="336"/>
      <c r="P25" s="339"/>
      <c r="Q25" s="336"/>
      <c r="R25" s="336"/>
      <c r="S25" s="336"/>
      <c r="T25" s="336"/>
      <c r="U25" s="349"/>
      <c r="V25" s="329"/>
      <c r="W25" s="342"/>
      <c r="X25" s="342"/>
      <c r="Y25" s="342"/>
      <c r="Z25" s="343"/>
      <c r="AA25" s="319"/>
    </row>
    <row r="26" spans="1:27" ht="26.25" x14ac:dyDescent="0.4">
      <c r="A26" s="336" t="s">
        <v>450</v>
      </c>
      <c r="B26" s="337" t="s">
        <v>451</v>
      </c>
      <c r="C26" s="336"/>
      <c r="D26" s="336"/>
      <c r="E26" s="348"/>
      <c r="F26" s="336"/>
      <c r="G26" s="336"/>
      <c r="H26" s="329"/>
      <c r="I26" s="336"/>
      <c r="J26" s="336"/>
      <c r="K26" s="336"/>
      <c r="L26" s="336"/>
      <c r="M26" s="336"/>
      <c r="N26" s="336"/>
      <c r="O26" s="336"/>
      <c r="P26" s="339"/>
      <c r="Q26" s="336"/>
      <c r="R26" s="336"/>
      <c r="S26" s="336"/>
      <c r="T26" s="336"/>
      <c r="U26" s="349"/>
      <c r="V26" s="329"/>
      <c r="W26" s="342"/>
      <c r="X26" s="342"/>
      <c r="Y26" s="342"/>
      <c r="Z26" s="343"/>
      <c r="AA26" s="319"/>
    </row>
    <row r="27" spans="1:27" ht="52.5" x14ac:dyDescent="0.4">
      <c r="A27" s="336" t="s">
        <v>452</v>
      </c>
      <c r="B27" s="350" t="s">
        <v>453</v>
      </c>
      <c r="C27" s="351"/>
      <c r="D27" s="351"/>
      <c r="E27" s="352"/>
      <c r="F27" s="336"/>
      <c r="G27" s="336"/>
      <c r="H27" s="329"/>
      <c r="I27" s="336"/>
      <c r="J27" s="336"/>
      <c r="K27" s="336"/>
      <c r="L27" s="336"/>
      <c r="M27" s="336"/>
      <c r="N27" s="336"/>
      <c r="O27" s="336"/>
      <c r="P27" s="339"/>
      <c r="Q27" s="336"/>
      <c r="R27" s="336"/>
      <c r="S27" s="336"/>
      <c r="T27" s="336"/>
      <c r="U27" s="349"/>
      <c r="V27" s="329"/>
      <c r="W27" s="342"/>
      <c r="X27" s="342"/>
      <c r="Y27" s="342"/>
      <c r="Z27" s="343"/>
      <c r="AA27" s="319"/>
    </row>
    <row r="28" spans="1:27" ht="26.25" x14ac:dyDescent="0.4">
      <c r="A28" s="336" t="s">
        <v>454</v>
      </c>
      <c r="B28" s="350" t="s">
        <v>455</v>
      </c>
      <c r="C28" s="351">
        <v>8</v>
      </c>
      <c r="D28" s="351">
        <v>9</v>
      </c>
      <c r="E28" s="352"/>
      <c r="F28" s="336">
        <v>1</v>
      </c>
      <c r="G28" s="336">
        <v>7</v>
      </c>
      <c r="H28" s="329">
        <f t="shared" ref="H28" si="5">G28+F28</f>
        <v>8</v>
      </c>
      <c r="I28" s="336">
        <v>0</v>
      </c>
      <c r="J28" s="336">
        <v>1</v>
      </c>
      <c r="K28" s="336"/>
      <c r="L28" s="336"/>
      <c r="M28" s="336">
        <v>2</v>
      </c>
      <c r="N28" s="336">
        <v>5</v>
      </c>
      <c r="O28" s="336"/>
      <c r="P28" s="339">
        <f t="shared" ref="P28" si="6">O28+N28+M28+L28+K28+J28+I28</f>
        <v>8</v>
      </c>
      <c r="Q28" s="336">
        <v>7</v>
      </c>
      <c r="R28" s="336">
        <v>1</v>
      </c>
      <c r="S28" s="336"/>
      <c r="T28" s="336">
        <v>0</v>
      </c>
      <c r="U28" s="349">
        <f t="shared" ref="U28" si="7">T28+S28+R28+Q28</f>
        <v>8</v>
      </c>
      <c r="V28" s="329"/>
      <c r="W28" s="340"/>
      <c r="X28" s="340"/>
      <c r="Y28" s="342"/>
      <c r="Z28" s="343"/>
      <c r="AA28" s="319"/>
    </row>
    <row r="29" spans="1:27" ht="76.5" x14ac:dyDescent="0.4">
      <c r="A29" s="353">
        <v>3</v>
      </c>
      <c r="B29" s="354" t="s">
        <v>456</v>
      </c>
      <c r="C29" s="355">
        <v>1</v>
      </c>
      <c r="D29" s="355">
        <v>1</v>
      </c>
      <c r="E29" s="356"/>
      <c r="F29" s="353">
        <v>1</v>
      </c>
      <c r="G29" s="353"/>
      <c r="H29" s="344">
        <f>F29</f>
        <v>1</v>
      </c>
      <c r="I29" s="357"/>
      <c r="J29" s="357"/>
      <c r="K29" s="357"/>
      <c r="L29" s="357"/>
      <c r="M29" s="357"/>
      <c r="N29" s="357">
        <v>1</v>
      </c>
      <c r="O29" s="357"/>
      <c r="P29" s="358">
        <f>N29</f>
        <v>1</v>
      </c>
      <c r="Q29" s="357"/>
      <c r="R29" s="357">
        <v>1</v>
      </c>
      <c r="S29" s="357"/>
      <c r="T29" s="357"/>
      <c r="U29" s="359">
        <f>R29</f>
        <v>1</v>
      </c>
      <c r="V29" s="344"/>
      <c r="W29" s="357"/>
      <c r="X29" s="357"/>
      <c r="Y29" s="357"/>
      <c r="Z29" s="326"/>
      <c r="AA29" s="319"/>
    </row>
    <row r="30" spans="1:27" ht="37.5" customHeight="1" x14ac:dyDescent="0.4">
      <c r="A30" s="329"/>
      <c r="B30" s="360" t="s">
        <v>24</v>
      </c>
      <c r="C30" s="339">
        <f>C15+C22+C29</f>
        <v>15.5</v>
      </c>
      <c r="D30" s="339">
        <f t="shared" ref="D30:Z30" si="8">D15+D22+D29</f>
        <v>17</v>
      </c>
      <c r="E30" s="339">
        <f t="shared" si="8"/>
        <v>0</v>
      </c>
      <c r="F30" s="339">
        <f t="shared" si="8"/>
        <v>5</v>
      </c>
      <c r="G30" s="339">
        <f t="shared" si="8"/>
        <v>10.5</v>
      </c>
      <c r="H30" s="339">
        <f t="shared" si="8"/>
        <v>15.5</v>
      </c>
      <c r="I30" s="339">
        <f t="shared" si="8"/>
        <v>1</v>
      </c>
      <c r="J30" s="339">
        <f t="shared" si="8"/>
        <v>2</v>
      </c>
      <c r="K30" s="339">
        <f t="shared" si="8"/>
        <v>0</v>
      </c>
      <c r="L30" s="339">
        <f t="shared" si="8"/>
        <v>1</v>
      </c>
      <c r="M30" s="339">
        <f t="shared" si="8"/>
        <v>5</v>
      </c>
      <c r="N30" s="339">
        <f t="shared" si="8"/>
        <v>6.5</v>
      </c>
      <c r="O30" s="339">
        <f t="shared" si="8"/>
        <v>0</v>
      </c>
      <c r="P30" s="339">
        <f t="shared" si="8"/>
        <v>15.5</v>
      </c>
      <c r="Q30" s="339">
        <f t="shared" si="8"/>
        <v>8.5</v>
      </c>
      <c r="R30" s="339">
        <f t="shared" si="8"/>
        <v>6</v>
      </c>
      <c r="S30" s="339">
        <f t="shared" si="8"/>
        <v>0</v>
      </c>
      <c r="T30" s="339">
        <f t="shared" si="8"/>
        <v>1</v>
      </c>
      <c r="U30" s="339">
        <f t="shared" si="8"/>
        <v>15.5</v>
      </c>
      <c r="V30" s="339">
        <f t="shared" si="8"/>
        <v>1</v>
      </c>
      <c r="W30" s="339">
        <f t="shared" si="8"/>
        <v>0</v>
      </c>
      <c r="X30" s="339">
        <f t="shared" si="8"/>
        <v>0</v>
      </c>
      <c r="Y30" s="339">
        <f t="shared" si="8"/>
        <v>0</v>
      </c>
      <c r="Z30" s="339">
        <f t="shared" si="8"/>
        <v>0</v>
      </c>
      <c r="AA30" s="319"/>
    </row>
    <row r="31" spans="1:27" ht="15" customHeight="1" x14ac:dyDescent="0.4">
      <c r="A31" s="320"/>
      <c r="B31" s="320"/>
      <c r="C31" s="320"/>
      <c r="D31" s="320"/>
      <c r="E31" s="320"/>
      <c r="F31" s="320"/>
      <c r="G31" s="320"/>
      <c r="H31" s="320"/>
      <c r="I31" s="320"/>
      <c r="J31" s="320"/>
      <c r="K31" s="320"/>
      <c r="L31" s="320"/>
      <c r="M31" s="320"/>
      <c r="N31" s="320"/>
      <c r="O31" s="320"/>
      <c r="P31" s="320"/>
      <c r="Q31" s="320"/>
      <c r="R31" s="320"/>
      <c r="S31" s="320"/>
      <c r="T31" s="320"/>
      <c r="U31" s="320"/>
      <c r="V31" s="320"/>
      <c r="W31" s="320"/>
      <c r="X31" s="320"/>
      <c r="Y31" s="320"/>
      <c r="Z31" s="320"/>
      <c r="AA31" s="319"/>
    </row>
    <row r="32" spans="1:27" ht="15" customHeight="1" x14ac:dyDescent="0.4">
      <c r="A32" s="320"/>
      <c r="B32" s="427" t="s">
        <v>457</v>
      </c>
      <c r="C32" s="427"/>
      <c r="D32" s="427"/>
      <c r="E32" s="427"/>
      <c r="F32" s="427"/>
      <c r="G32" s="427"/>
      <c r="H32" s="427"/>
      <c r="I32" s="427"/>
      <c r="J32" s="427"/>
      <c r="K32" s="427"/>
      <c r="L32" s="427"/>
      <c r="M32" s="427"/>
      <c r="N32" s="427"/>
      <c r="O32" s="427"/>
      <c r="P32" s="427"/>
      <c r="Q32" s="427"/>
      <c r="R32" s="427"/>
      <c r="S32" s="427"/>
      <c r="T32" s="320"/>
      <c r="U32" s="320"/>
      <c r="V32" s="320"/>
      <c r="W32" s="320"/>
      <c r="X32" s="320"/>
      <c r="Y32" s="320"/>
      <c r="Z32" s="320"/>
      <c r="AA32" s="319"/>
    </row>
    <row r="33" spans="1:27" ht="26.25" x14ac:dyDescent="0.4">
      <c r="A33" s="320"/>
      <c r="B33" s="427"/>
      <c r="C33" s="427"/>
      <c r="D33" s="427"/>
      <c r="E33" s="427"/>
      <c r="F33" s="427"/>
      <c r="G33" s="427"/>
      <c r="H33" s="427"/>
      <c r="I33" s="427"/>
      <c r="J33" s="427"/>
      <c r="K33" s="427"/>
      <c r="L33" s="427"/>
      <c r="M33" s="427"/>
      <c r="N33" s="427"/>
      <c r="O33" s="427"/>
      <c r="P33" s="427"/>
      <c r="Q33" s="427"/>
      <c r="R33" s="427"/>
      <c r="S33" s="427"/>
      <c r="T33" s="320"/>
      <c r="U33" s="320"/>
      <c r="V33" s="320"/>
      <c r="W33" s="320"/>
      <c r="X33" s="320"/>
      <c r="Y33" s="320"/>
      <c r="Z33" s="320"/>
      <c r="AA33" s="319"/>
    </row>
    <row r="34" spans="1:27" ht="26.25" x14ac:dyDescent="0.4">
      <c r="A34" s="320"/>
      <c r="B34" s="427"/>
      <c r="C34" s="427"/>
      <c r="D34" s="427"/>
      <c r="E34" s="427"/>
      <c r="F34" s="427"/>
      <c r="G34" s="427"/>
      <c r="H34" s="427"/>
      <c r="I34" s="427"/>
      <c r="J34" s="427"/>
      <c r="K34" s="427"/>
      <c r="L34" s="427"/>
      <c r="M34" s="427"/>
      <c r="N34" s="427"/>
      <c r="O34" s="427"/>
      <c r="P34" s="427"/>
      <c r="Q34" s="427"/>
      <c r="R34" s="427"/>
      <c r="S34" s="427"/>
      <c r="T34" s="320"/>
      <c r="U34" s="320"/>
      <c r="V34" s="320"/>
      <c r="W34" s="320"/>
      <c r="X34" s="320"/>
      <c r="Y34" s="320"/>
      <c r="Z34" s="320"/>
      <c r="AA34" s="319"/>
    </row>
    <row r="35" spans="1:27" ht="26.25" x14ac:dyDescent="0.4">
      <c r="A35" s="319"/>
      <c r="B35" s="319"/>
      <c r="C35" s="319"/>
      <c r="D35" s="319"/>
      <c r="E35" s="319"/>
      <c r="F35" s="319"/>
      <c r="G35" s="319"/>
      <c r="H35" s="319"/>
      <c r="I35" s="319"/>
      <c r="J35" s="319"/>
      <c r="K35" s="319"/>
      <c r="L35" s="319"/>
      <c r="M35" s="319"/>
      <c r="N35" s="319"/>
      <c r="O35" s="319"/>
      <c r="P35" s="319"/>
      <c r="Q35" s="319"/>
      <c r="R35" s="319"/>
      <c r="S35" s="319"/>
      <c r="T35" s="319"/>
      <c r="U35" s="319"/>
      <c r="V35" s="319"/>
      <c r="W35" s="319"/>
      <c r="X35" s="319"/>
      <c r="Y35" s="319"/>
      <c r="Z35" s="319"/>
      <c r="AA35" s="319"/>
    </row>
    <row r="36" spans="1:27" ht="26.25" x14ac:dyDescent="0.4">
      <c r="A36" s="319"/>
      <c r="B36" s="319"/>
      <c r="C36" s="319"/>
      <c r="D36" s="319"/>
      <c r="E36" s="319"/>
      <c r="F36" s="319"/>
      <c r="G36" s="319"/>
      <c r="H36" s="319"/>
      <c r="I36" s="319"/>
      <c r="J36" s="319"/>
      <c r="K36" s="319"/>
      <c r="L36" s="319"/>
      <c r="M36" s="319"/>
      <c r="N36" s="319"/>
      <c r="O36" s="319"/>
      <c r="P36" s="319"/>
      <c r="Q36" s="319"/>
      <c r="R36" s="319"/>
      <c r="S36" s="319"/>
      <c r="T36" s="319"/>
      <c r="U36" s="319"/>
      <c r="V36" s="319"/>
      <c r="W36" s="319"/>
      <c r="X36" s="319"/>
      <c r="Y36" s="319"/>
      <c r="Z36" s="319"/>
      <c r="AA36" s="319"/>
    </row>
    <row r="37" spans="1:27" ht="18.75" customHeight="1" x14ac:dyDescent="0.4">
      <c r="A37" s="319"/>
      <c r="B37" s="319"/>
      <c r="C37" s="319"/>
      <c r="D37" s="319"/>
      <c r="E37" s="319"/>
      <c r="F37" s="319"/>
      <c r="G37" s="319"/>
      <c r="H37" s="319"/>
      <c r="I37" s="319"/>
      <c r="J37" s="319"/>
      <c r="K37" s="319"/>
      <c r="L37" s="319"/>
      <c r="M37" s="319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</row>
    <row r="38" spans="1:27" ht="54.75" customHeight="1" x14ac:dyDescent="0.4">
      <c r="A38" s="319"/>
      <c r="B38" s="361" t="s">
        <v>461</v>
      </c>
      <c r="C38" s="361"/>
      <c r="D38" s="361"/>
      <c r="E38" s="361"/>
      <c r="F38" s="361"/>
      <c r="G38" s="361"/>
      <c r="H38" s="319"/>
      <c r="I38" s="319"/>
      <c r="J38" s="319"/>
      <c r="K38" s="319"/>
      <c r="L38" s="319"/>
      <c r="M38" s="319"/>
      <c r="N38" s="319"/>
      <c r="O38" s="319"/>
      <c r="P38" s="319"/>
      <c r="Q38" s="319"/>
      <c r="R38" s="319"/>
      <c r="S38" s="319"/>
      <c r="T38" s="319"/>
      <c r="U38" s="319"/>
      <c r="V38" s="319"/>
      <c r="W38" s="319"/>
      <c r="X38" s="319"/>
      <c r="Y38" s="319"/>
      <c r="Z38" s="319"/>
      <c r="AA38" s="319"/>
    </row>
    <row r="39" spans="1:27" ht="26.25" x14ac:dyDescent="0.4">
      <c r="A39" s="319"/>
      <c r="B39" s="319"/>
      <c r="C39" s="319"/>
      <c r="D39" s="319"/>
      <c r="E39" s="319"/>
      <c r="F39" s="319"/>
      <c r="G39" s="319"/>
      <c r="H39" s="319"/>
      <c r="I39" s="319"/>
      <c r="J39" s="319"/>
      <c r="K39" s="319"/>
      <c r="L39" s="319"/>
      <c r="M39" s="319"/>
      <c r="N39" s="319"/>
      <c r="O39" s="319"/>
      <c r="P39" s="319"/>
      <c r="Q39" s="319"/>
      <c r="R39" s="319"/>
      <c r="S39" s="319"/>
      <c r="T39" s="319"/>
      <c r="U39" s="319"/>
      <c r="V39" s="319"/>
      <c r="W39" s="319"/>
      <c r="X39" s="319"/>
      <c r="Y39" s="319"/>
      <c r="Z39" s="319"/>
      <c r="AA39" s="319"/>
    </row>
    <row r="40" spans="1:27" ht="18.75" customHeight="1" x14ac:dyDescent="0.4">
      <c r="A40" s="319"/>
      <c r="B40" s="319"/>
      <c r="C40" s="319"/>
      <c r="D40" s="319"/>
      <c r="E40" s="319"/>
      <c r="F40" s="319"/>
      <c r="G40" s="319"/>
      <c r="H40" s="319"/>
      <c r="I40" s="319"/>
      <c r="J40" s="319"/>
      <c r="K40" s="319"/>
      <c r="L40" s="319"/>
      <c r="M40" s="319"/>
      <c r="N40" s="319"/>
      <c r="O40" s="319"/>
      <c r="P40" s="319"/>
      <c r="Q40" s="319"/>
      <c r="R40" s="319"/>
      <c r="S40" s="319"/>
      <c r="T40" s="319"/>
      <c r="U40" s="319"/>
      <c r="V40" s="319"/>
      <c r="W40" s="319"/>
      <c r="X40" s="319"/>
      <c r="Y40" s="319"/>
      <c r="Z40" s="319"/>
      <c r="AA40" s="319"/>
    </row>
    <row r="41" spans="1:27" ht="22.5" customHeight="1" x14ac:dyDescent="0.4">
      <c r="A41" s="319"/>
      <c r="B41" s="319"/>
      <c r="C41" s="319"/>
      <c r="D41" s="319"/>
      <c r="E41" s="319"/>
      <c r="F41" s="319"/>
      <c r="G41" s="319"/>
      <c r="H41" s="319"/>
      <c r="I41" s="319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</row>
    <row r="42" spans="1:27" ht="18.75" customHeight="1" x14ac:dyDescent="0.25"/>
    <row r="44" spans="1:27" ht="18.75" customHeight="1" x14ac:dyDescent="0.25"/>
    <row r="45" spans="1:27" ht="18.75" customHeight="1" x14ac:dyDescent="0.25"/>
    <row r="46" spans="1:27" ht="72.75" customHeight="1" x14ac:dyDescent="0.25"/>
    <row r="62" ht="23.25" customHeight="1" x14ac:dyDescent="0.25"/>
    <row r="66" ht="15" customHeight="1" x14ac:dyDescent="0.25"/>
    <row r="67" ht="15" customHeight="1" x14ac:dyDescent="0.25"/>
    <row r="68" ht="15" customHeight="1" x14ac:dyDescent="0.25"/>
    <row r="69" ht="18.75" customHeight="1" x14ac:dyDescent="0.25"/>
    <row r="71" ht="20.25" customHeight="1" x14ac:dyDescent="0.25"/>
    <row r="72" ht="20.25" customHeight="1" x14ac:dyDescent="0.25"/>
    <row r="73" ht="18.75" customHeight="1" x14ac:dyDescent="0.25"/>
    <row r="74" ht="18.75" customHeight="1" x14ac:dyDescent="0.25"/>
    <row r="75" ht="18.75" customHeight="1" x14ac:dyDescent="0.25"/>
    <row r="76" ht="18.75" customHeight="1" x14ac:dyDescent="0.25"/>
    <row r="93" ht="23.25" customHeight="1" x14ac:dyDescent="0.25"/>
    <row r="96" ht="15" customHeight="1" x14ac:dyDescent="0.25"/>
    <row r="97" ht="15" customHeight="1" x14ac:dyDescent="0.25"/>
    <row r="98" ht="15" customHeight="1" x14ac:dyDescent="0.25"/>
    <row r="99" ht="18.75" customHeight="1" x14ac:dyDescent="0.25"/>
    <row r="101" ht="20.25" customHeight="1" x14ac:dyDescent="0.25"/>
    <row r="102" ht="18.75" customHeight="1" x14ac:dyDescent="0.25"/>
    <row r="103" ht="18.75" customHeight="1" x14ac:dyDescent="0.25"/>
    <row r="104" ht="18.75" customHeight="1" x14ac:dyDescent="0.25"/>
    <row r="105" ht="18.75" customHeight="1" x14ac:dyDescent="0.25"/>
    <row r="106" ht="18.75" customHeight="1" x14ac:dyDescent="0.25"/>
    <row r="123" ht="23.25" customHeight="1" x14ac:dyDescent="0.25"/>
    <row r="126" ht="15" customHeight="1" x14ac:dyDescent="0.25"/>
    <row r="127" ht="15" customHeight="1" x14ac:dyDescent="0.25"/>
    <row r="128" ht="15" customHeight="1" x14ac:dyDescent="0.25"/>
    <row r="129" ht="18.75" customHeight="1" x14ac:dyDescent="0.25"/>
    <row r="131" ht="18.75" customHeight="1" x14ac:dyDescent="0.25"/>
    <row r="132" ht="18.75" customHeight="1" x14ac:dyDescent="0.25"/>
    <row r="133" ht="18.75" customHeight="1" x14ac:dyDescent="0.25"/>
    <row r="153" ht="23.25" customHeight="1" x14ac:dyDescent="0.25"/>
    <row r="157" ht="18.75" customHeight="1" x14ac:dyDescent="0.25"/>
    <row r="158" ht="18.75" customHeight="1" x14ac:dyDescent="0.25"/>
    <row r="160" ht="18.75" customHeight="1" x14ac:dyDescent="0.25"/>
    <row r="161" ht="18.75" customHeight="1" x14ac:dyDescent="0.25"/>
    <row r="162" ht="18.75" customHeight="1" x14ac:dyDescent="0.25"/>
    <row r="166" ht="50.25" customHeight="1" x14ac:dyDescent="0.25"/>
    <row r="182" ht="23.25" customHeight="1" x14ac:dyDescent="0.25"/>
    <row r="187" ht="18.75" customHeight="1" x14ac:dyDescent="0.25"/>
    <row r="188" ht="18.75" customHeight="1" x14ac:dyDescent="0.25"/>
    <row r="190" ht="18.75" customHeight="1" x14ac:dyDescent="0.25"/>
    <row r="191" ht="18.75" customHeight="1" x14ac:dyDescent="0.25"/>
    <row r="192" ht="18.75" customHeight="1" x14ac:dyDescent="0.25"/>
    <row r="212" ht="23.25" customHeight="1" x14ac:dyDescent="0.25"/>
    <row r="217" ht="18.75" customHeight="1" x14ac:dyDescent="0.25"/>
    <row r="220" ht="18.75" customHeight="1" x14ac:dyDescent="0.25"/>
    <row r="221" ht="18.75" customHeight="1" x14ac:dyDescent="0.25"/>
    <row r="222" ht="18.75" customHeight="1" x14ac:dyDescent="0.25"/>
    <row r="242" ht="23.25" customHeight="1" x14ac:dyDescent="0.25"/>
    <row r="247" ht="18.75" customHeight="1" x14ac:dyDescent="0.25"/>
    <row r="250" ht="18.75" customHeight="1" x14ac:dyDescent="0.25"/>
    <row r="251" ht="18.75" customHeight="1" x14ac:dyDescent="0.25"/>
    <row r="252" ht="18.75" customHeight="1" x14ac:dyDescent="0.25"/>
    <row r="272" ht="23.25" customHeight="1" x14ac:dyDescent="0.25"/>
    <row r="341" ht="30.75" customHeight="1" x14ac:dyDescent="0.25"/>
    <row r="371" ht="18.75" customHeight="1" x14ac:dyDescent="0.25"/>
  </sheetData>
  <mergeCells count="32">
    <mergeCell ref="B32:S34"/>
    <mergeCell ref="R12:R13"/>
    <mergeCell ref="S12:S13"/>
    <mergeCell ref="T12:T13"/>
    <mergeCell ref="U12:U13"/>
    <mergeCell ref="K12:L12"/>
    <mergeCell ref="M12:O12"/>
    <mergeCell ref="P12:P13"/>
    <mergeCell ref="Q12:Q13"/>
    <mergeCell ref="F12:F13"/>
    <mergeCell ref="G12:G13"/>
    <mergeCell ref="H12:H13"/>
    <mergeCell ref="I12:J12"/>
    <mergeCell ref="Y12:Y13"/>
    <mergeCell ref="F10:Z10"/>
    <mergeCell ref="F11:H11"/>
    <mergeCell ref="I11:P11"/>
    <mergeCell ref="Q11:V11"/>
    <mergeCell ref="W11:Z11"/>
    <mergeCell ref="Z12:Z13"/>
    <mergeCell ref="W12:W13"/>
    <mergeCell ref="X12:X13"/>
    <mergeCell ref="A10:A13"/>
    <mergeCell ref="B10:B13"/>
    <mergeCell ref="C10:C13"/>
    <mergeCell ref="D10:D13"/>
    <mergeCell ref="E10:E13"/>
    <mergeCell ref="A7:Z7"/>
    <mergeCell ref="V1:X1"/>
    <mergeCell ref="V2:X2"/>
    <mergeCell ref="A8:Z8"/>
    <mergeCell ref="X9:Z9"/>
  </mergeCells>
  <pageMargins left="0.7" right="0.7" top="0.75" bottom="0.75" header="0.3" footer="0.3"/>
  <pageSetup paperSize="9" scale="3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view="pageBreakPreview" zoomScaleNormal="80" zoomScaleSheetLayoutView="100" workbookViewId="0">
      <selection activeCell="A13" sqref="A13:J13"/>
    </sheetView>
  </sheetViews>
  <sheetFormatPr defaultRowHeight="15" x14ac:dyDescent="0.25"/>
  <cols>
    <col min="2" max="2" width="41.28515625" customWidth="1"/>
    <col min="3" max="3" width="21.28515625" customWidth="1"/>
    <col min="4" max="4" width="14.85546875" customWidth="1"/>
    <col min="5" max="5" width="13.140625" customWidth="1"/>
    <col min="6" max="6" width="11.85546875" customWidth="1"/>
    <col min="7" max="7" width="13.7109375" customWidth="1"/>
    <col min="8" max="8" width="13.42578125" customWidth="1"/>
    <col min="9" max="9" width="19.7109375" customWidth="1"/>
    <col min="10" max="10" width="27.85546875" customWidth="1"/>
  </cols>
  <sheetData>
    <row r="1" spans="1:10" x14ac:dyDescent="0.25">
      <c r="H1" s="406"/>
      <c r="I1" s="406"/>
      <c r="J1" s="406"/>
    </row>
    <row r="2" spans="1:10" x14ac:dyDescent="0.25">
      <c r="H2" s="406"/>
      <c r="I2" s="406"/>
      <c r="J2" s="406"/>
    </row>
    <row r="3" spans="1:10" ht="18.75" x14ac:dyDescent="0.3">
      <c r="C3" s="430"/>
      <c r="D3" s="430"/>
      <c r="E3" s="430"/>
      <c r="F3" s="430"/>
      <c r="G3" s="430"/>
      <c r="H3" s="430"/>
      <c r="J3" s="7"/>
    </row>
    <row r="4" spans="1:10" ht="39.75" customHeight="1" x14ac:dyDescent="0.25">
      <c r="A4" s="401" t="s">
        <v>471</v>
      </c>
      <c r="B4" s="401"/>
      <c r="C4" s="401"/>
      <c r="D4" s="401"/>
      <c r="E4" s="401"/>
      <c r="F4" s="401"/>
      <c r="G4" s="401"/>
      <c r="H4" s="401"/>
      <c r="I4" s="401"/>
      <c r="J4" s="401"/>
    </row>
    <row r="5" spans="1:10" x14ac:dyDescent="0.25">
      <c r="J5" s="100" t="s">
        <v>47</v>
      </c>
    </row>
    <row r="6" spans="1:10" ht="15.75" x14ac:dyDescent="0.25">
      <c r="A6" s="403" t="s">
        <v>22</v>
      </c>
      <c r="B6" s="409" t="s">
        <v>48</v>
      </c>
      <c r="C6" s="409" t="s">
        <v>49</v>
      </c>
      <c r="D6" s="431" t="s">
        <v>50</v>
      </c>
      <c r="E6" s="432" t="s">
        <v>19</v>
      </c>
      <c r="F6" s="432"/>
      <c r="G6" s="432"/>
      <c r="H6" s="409" t="s">
        <v>51</v>
      </c>
      <c r="I6" s="409" t="s">
        <v>52</v>
      </c>
      <c r="J6" s="409" t="s">
        <v>53</v>
      </c>
    </row>
    <row r="7" spans="1:10" ht="81" x14ac:dyDescent="0.25">
      <c r="A7" s="403"/>
      <c r="B7" s="409"/>
      <c r="C7" s="409"/>
      <c r="D7" s="431"/>
      <c r="E7" s="8" t="s">
        <v>54</v>
      </c>
      <c r="F7" s="8" t="s">
        <v>55</v>
      </c>
      <c r="G7" s="104" t="s">
        <v>56</v>
      </c>
      <c r="H7" s="409"/>
      <c r="I7" s="409"/>
      <c r="J7" s="409"/>
    </row>
    <row r="8" spans="1:10" ht="15.75" x14ac:dyDescent="0.25">
      <c r="A8" s="1" t="s">
        <v>18</v>
      </c>
      <c r="B8" s="4" t="s">
        <v>1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9</v>
      </c>
      <c r="J8" s="1" t="s">
        <v>10</v>
      </c>
    </row>
    <row r="9" spans="1:10" ht="31.5" x14ac:dyDescent="0.25">
      <c r="A9" s="70">
        <v>1</v>
      </c>
      <c r="B9" s="82" t="s">
        <v>58</v>
      </c>
      <c r="C9" s="81" t="s">
        <v>59</v>
      </c>
      <c r="D9" s="68">
        <v>172.8</v>
      </c>
      <c r="E9" s="68">
        <v>75.52</v>
      </c>
      <c r="F9" s="68">
        <v>21.76</v>
      </c>
      <c r="G9" s="68">
        <v>75.52</v>
      </c>
      <c r="H9" s="9" t="s">
        <v>61</v>
      </c>
      <c r="I9" s="81" t="s">
        <v>57</v>
      </c>
      <c r="J9" s="81" t="s">
        <v>60</v>
      </c>
    </row>
    <row r="13" spans="1:10" ht="18.75" x14ac:dyDescent="0.25">
      <c r="A13" s="401" t="s">
        <v>462</v>
      </c>
      <c r="B13" s="429"/>
      <c r="C13" s="429"/>
      <c r="D13" s="429"/>
      <c r="E13" s="429"/>
      <c r="F13" s="429"/>
      <c r="G13" s="429"/>
      <c r="H13" s="429"/>
      <c r="I13" s="429"/>
      <c r="J13" s="429"/>
    </row>
  </sheetData>
  <mergeCells count="13">
    <mergeCell ref="A13:J13"/>
    <mergeCell ref="H1:J1"/>
    <mergeCell ref="H2:J2"/>
    <mergeCell ref="C3:H3"/>
    <mergeCell ref="A6:A7"/>
    <mergeCell ref="B6:B7"/>
    <mergeCell ref="C6:C7"/>
    <mergeCell ref="D6:D7"/>
    <mergeCell ref="E6:G6"/>
    <mergeCell ref="H6:H7"/>
    <mergeCell ref="A4:J4"/>
    <mergeCell ref="I6:I7"/>
    <mergeCell ref="J6:J7"/>
  </mergeCells>
  <pageMargins left="1.1811023622047245" right="0" top="0" bottom="0.78740157480314965" header="0.31496062992125984" footer="0.31496062992125984"/>
  <pageSetup paperSize="9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7"/>
  <sheetViews>
    <sheetView topLeftCell="A4" zoomScale="70" zoomScaleNormal="70" workbookViewId="0">
      <selection activeCell="C23" sqref="C23:I23"/>
    </sheetView>
  </sheetViews>
  <sheetFormatPr defaultRowHeight="15" x14ac:dyDescent="0.25"/>
  <cols>
    <col min="2" max="2" width="26.5703125" customWidth="1"/>
    <col min="3" max="3" width="17.28515625" customWidth="1"/>
    <col min="4" max="4" width="14.85546875" customWidth="1"/>
    <col min="5" max="5" width="18.42578125" customWidth="1"/>
    <col min="6" max="6" width="31.28515625" customWidth="1"/>
    <col min="7" max="7" width="22.85546875" customWidth="1"/>
    <col min="8" max="8" width="21.140625" customWidth="1"/>
    <col min="9" max="9" width="14.140625" customWidth="1"/>
    <col min="10" max="10" width="19" customWidth="1"/>
    <col min="11" max="11" width="22.85546875" customWidth="1"/>
  </cols>
  <sheetData>
    <row r="1" spans="1:11" ht="45" customHeight="1" x14ac:dyDescent="0.25">
      <c r="A1" s="412" t="s">
        <v>486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</row>
    <row r="2" spans="1:11" ht="15.7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363" t="s">
        <v>472</v>
      </c>
    </row>
    <row r="3" spans="1:11" ht="54" customHeight="1" x14ac:dyDescent="0.25">
      <c r="A3" s="409" t="s">
        <v>17</v>
      </c>
      <c r="B3" s="409" t="s">
        <v>473</v>
      </c>
      <c r="C3" s="435" t="s">
        <v>474</v>
      </c>
      <c r="D3" s="435" t="s">
        <v>475</v>
      </c>
      <c r="E3" s="409" t="s">
        <v>476</v>
      </c>
      <c r="F3" s="409"/>
      <c r="G3" s="409"/>
      <c r="H3" s="409"/>
      <c r="I3" s="409"/>
      <c r="J3" s="409"/>
      <c r="K3" s="409"/>
    </row>
    <row r="4" spans="1:11" ht="15.75" x14ac:dyDescent="0.25">
      <c r="A4" s="409"/>
      <c r="B4" s="409"/>
      <c r="C4" s="435"/>
      <c r="D4" s="435"/>
      <c r="E4" s="409" t="s">
        <v>477</v>
      </c>
      <c r="F4" s="409" t="s">
        <v>478</v>
      </c>
      <c r="G4" s="409"/>
      <c r="H4" s="409"/>
      <c r="I4" s="409"/>
      <c r="J4" s="409"/>
      <c r="K4" s="409" t="s">
        <v>479</v>
      </c>
    </row>
    <row r="5" spans="1:11" ht="15.75" customHeight="1" x14ac:dyDescent="0.25">
      <c r="A5" s="409"/>
      <c r="B5" s="409"/>
      <c r="C5" s="435"/>
      <c r="D5" s="435"/>
      <c r="E5" s="409"/>
      <c r="F5" s="409" t="s">
        <v>480</v>
      </c>
      <c r="G5" s="432" t="s">
        <v>481</v>
      </c>
      <c r="H5" s="432"/>
      <c r="I5" s="432"/>
      <c r="J5" s="432"/>
      <c r="K5" s="409"/>
    </row>
    <row r="6" spans="1:11" ht="15.75" customHeight="1" x14ac:dyDescent="0.25">
      <c r="A6" s="409"/>
      <c r="B6" s="409"/>
      <c r="C6" s="435"/>
      <c r="D6" s="435"/>
      <c r="E6" s="409"/>
      <c r="F6" s="409"/>
      <c r="G6" s="364" t="s">
        <v>482</v>
      </c>
      <c r="H6" s="364" t="s">
        <v>483</v>
      </c>
      <c r="I6" s="364" t="s">
        <v>484</v>
      </c>
      <c r="J6" s="362" t="s">
        <v>485</v>
      </c>
      <c r="K6" s="409"/>
    </row>
    <row r="7" spans="1:11" ht="15.75" customHeight="1" x14ac:dyDescent="0.25">
      <c r="A7" s="4" t="s">
        <v>18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6</v>
      </c>
      <c r="H7" s="4" t="s">
        <v>7</v>
      </c>
      <c r="I7" s="4" t="s">
        <v>8</v>
      </c>
      <c r="J7" s="4" t="s">
        <v>9</v>
      </c>
      <c r="K7" s="4" t="s">
        <v>10</v>
      </c>
    </row>
    <row r="8" spans="1:11" ht="19.5" x14ac:dyDescent="0.25">
      <c r="A8" s="436" t="s">
        <v>104</v>
      </c>
      <c r="B8" s="437"/>
      <c r="C8" s="437"/>
      <c r="D8" s="437"/>
      <c r="E8" s="437"/>
      <c r="F8" s="437"/>
      <c r="G8" s="437"/>
      <c r="H8" s="437"/>
      <c r="I8" s="437"/>
      <c r="J8" s="437"/>
      <c r="K8" s="438"/>
    </row>
    <row r="9" spans="1:11" ht="28.5" customHeight="1" x14ac:dyDescent="0.25">
      <c r="A9" s="13">
        <v>1</v>
      </c>
      <c r="B9" s="14" t="s">
        <v>62</v>
      </c>
      <c r="C9" s="15">
        <v>10</v>
      </c>
      <c r="D9" s="16">
        <v>0</v>
      </c>
      <c r="E9" s="15">
        <v>15</v>
      </c>
      <c r="F9" s="17" t="s">
        <v>63</v>
      </c>
      <c r="G9" s="17"/>
      <c r="H9" s="17"/>
      <c r="I9" s="17"/>
      <c r="J9" s="17"/>
      <c r="K9" s="17"/>
    </row>
    <row r="10" spans="1:11" ht="27.75" customHeight="1" x14ac:dyDescent="0.25">
      <c r="A10" s="6">
        <v>2</v>
      </c>
      <c r="B10" s="74" t="s">
        <v>64</v>
      </c>
      <c r="C10" s="74">
        <v>0</v>
      </c>
      <c r="D10" s="74">
        <v>14</v>
      </c>
      <c r="E10" s="74">
        <v>14</v>
      </c>
      <c r="F10" s="18" t="s">
        <v>63</v>
      </c>
      <c r="G10" s="18"/>
      <c r="H10" s="18"/>
      <c r="I10" s="18"/>
      <c r="J10" s="18"/>
      <c r="K10" s="18"/>
    </row>
    <row r="11" spans="1:11" ht="24.75" customHeight="1" x14ac:dyDescent="0.25">
      <c r="A11" s="13">
        <v>3</v>
      </c>
      <c r="B11" s="74" t="s">
        <v>502</v>
      </c>
      <c r="C11" s="74">
        <v>8</v>
      </c>
      <c r="D11" s="74">
        <v>20</v>
      </c>
      <c r="E11" s="74">
        <v>28</v>
      </c>
      <c r="F11" s="18" t="s">
        <v>63</v>
      </c>
      <c r="G11" s="18"/>
      <c r="H11" s="18"/>
      <c r="I11" s="19"/>
      <c r="J11" s="19"/>
      <c r="K11" s="18"/>
    </row>
    <row r="12" spans="1:11" ht="24.75" customHeight="1" x14ac:dyDescent="0.25">
      <c r="A12" s="6">
        <v>4</v>
      </c>
      <c r="B12" s="74" t="s">
        <v>65</v>
      </c>
      <c r="C12" s="74">
        <v>1</v>
      </c>
      <c r="D12" s="74">
        <v>0</v>
      </c>
      <c r="E12" s="74">
        <v>1</v>
      </c>
      <c r="F12" s="18" t="s">
        <v>63</v>
      </c>
      <c r="G12" s="18"/>
      <c r="H12" s="18"/>
      <c r="I12" s="18"/>
      <c r="J12" s="18"/>
      <c r="K12" s="18"/>
    </row>
    <row r="13" spans="1:11" ht="21" customHeight="1" x14ac:dyDescent="0.25">
      <c r="A13" s="13">
        <v>5</v>
      </c>
      <c r="B13" s="74" t="s">
        <v>66</v>
      </c>
      <c r="C13" s="74">
        <v>1</v>
      </c>
      <c r="D13" s="74">
        <v>0</v>
      </c>
      <c r="E13" s="74">
        <v>1</v>
      </c>
      <c r="F13" s="18" t="s">
        <v>63</v>
      </c>
      <c r="G13" s="20"/>
      <c r="H13" s="18"/>
      <c r="I13" s="18"/>
      <c r="J13" s="20"/>
      <c r="K13" s="18"/>
    </row>
    <row r="14" spans="1:11" ht="24.75" customHeight="1" x14ac:dyDescent="0.25">
      <c r="A14" s="6">
        <v>6</v>
      </c>
      <c r="B14" s="6" t="s">
        <v>67</v>
      </c>
      <c r="C14" s="74">
        <v>7</v>
      </c>
      <c r="D14" s="74"/>
      <c r="E14" s="74">
        <v>7</v>
      </c>
      <c r="F14" s="18" t="s">
        <v>63</v>
      </c>
      <c r="G14" s="20"/>
      <c r="H14" s="18"/>
      <c r="I14" s="18"/>
      <c r="J14" s="20"/>
      <c r="K14" s="18"/>
    </row>
    <row r="15" spans="1:11" ht="22.5" customHeight="1" x14ac:dyDescent="0.25">
      <c r="A15" s="13">
        <v>7</v>
      </c>
      <c r="B15" s="6" t="s">
        <v>68</v>
      </c>
      <c r="C15" s="6">
        <v>2</v>
      </c>
      <c r="D15" s="6"/>
      <c r="E15" s="6">
        <v>2</v>
      </c>
      <c r="F15" s="18" t="s">
        <v>63</v>
      </c>
      <c r="G15" s="20"/>
      <c r="H15" s="18"/>
      <c r="I15" s="18"/>
      <c r="J15" s="20"/>
      <c r="K15" s="18"/>
    </row>
    <row r="16" spans="1:11" ht="24" customHeight="1" x14ac:dyDescent="0.25">
      <c r="A16" s="6">
        <v>8</v>
      </c>
      <c r="B16" s="6" t="s">
        <v>69</v>
      </c>
      <c r="C16" s="6">
        <v>4</v>
      </c>
      <c r="D16" s="21"/>
      <c r="E16" s="6">
        <v>4</v>
      </c>
      <c r="F16" s="18" t="s">
        <v>63</v>
      </c>
      <c r="G16" s="20"/>
      <c r="H16" s="18"/>
      <c r="I16" s="18"/>
      <c r="J16" s="20"/>
      <c r="K16" s="18"/>
    </row>
    <row r="17" spans="1:11" ht="24" customHeight="1" x14ac:dyDescent="0.25">
      <c r="A17" s="13">
        <v>9</v>
      </c>
      <c r="B17" s="6" t="s">
        <v>70</v>
      </c>
      <c r="C17" s="6"/>
      <c r="D17" s="6">
        <v>7</v>
      </c>
      <c r="E17" s="6">
        <v>7</v>
      </c>
      <c r="F17" s="18" t="s">
        <v>63</v>
      </c>
      <c r="G17" s="20"/>
      <c r="H17" s="18"/>
      <c r="I17" s="18"/>
      <c r="J17" s="20"/>
      <c r="K17" s="18"/>
    </row>
    <row r="18" spans="1:11" ht="24" customHeight="1" x14ac:dyDescent="0.25">
      <c r="A18" s="6">
        <v>10</v>
      </c>
      <c r="B18" s="6" t="s">
        <v>71</v>
      </c>
      <c r="C18" s="6">
        <v>1</v>
      </c>
      <c r="D18" s="6"/>
      <c r="E18" s="6">
        <v>1</v>
      </c>
      <c r="F18" s="18" t="s">
        <v>63</v>
      </c>
      <c r="G18" s="20"/>
      <c r="H18" s="18"/>
      <c r="I18" s="18"/>
      <c r="J18" s="20"/>
      <c r="K18" s="18"/>
    </row>
    <row r="19" spans="1:11" ht="21.75" customHeight="1" x14ac:dyDescent="0.25">
      <c r="A19" s="13">
        <v>11</v>
      </c>
      <c r="B19" s="6" t="s">
        <v>72</v>
      </c>
      <c r="C19" s="6"/>
      <c r="D19" s="6"/>
      <c r="E19" s="6">
        <v>2</v>
      </c>
      <c r="F19" s="18" t="s">
        <v>63</v>
      </c>
      <c r="G19" s="20"/>
      <c r="H19" s="18"/>
      <c r="I19" s="18"/>
      <c r="J19" s="20"/>
      <c r="K19" s="18"/>
    </row>
    <row r="20" spans="1:11" ht="26.25" customHeight="1" x14ac:dyDescent="0.25">
      <c r="A20" s="6">
        <v>12</v>
      </c>
      <c r="B20" s="6" t="s">
        <v>73</v>
      </c>
      <c r="C20" s="6"/>
      <c r="D20" s="6"/>
      <c r="E20" s="6">
        <v>1</v>
      </c>
      <c r="F20" s="18" t="s">
        <v>63</v>
      </c>
      <c r="G20" s="20"/>
      <c r="H20" s="18"/>
      <c r="I20" s="18"/>
      <c r="J20" s="20"/>
      <c r="K20" s="18"/>
    </row>
    <row r="21" spans="1:11" ht="18.75" customHeight="1" x14ac:dyDescent="0.25">
      <c r="A21" s="434" t="s">
        <v>499</v>
      </c>
      <c r="B21" s="434"/>
      <c r="C21" s="434"/>
      <c r="D21" s="434"/>
      <c r="E21" s="434"/>
      <c r="F21" s="434"/>
      <c r="G21" s="434"/>
      <c r="H21" s="434"/>
      <c r="I21" s="434"/>
      <c r="J21" s="434"/>
      <c r="K21" s="434"/>
    </row>
    <row r="22" spans="1:11" ht="16.5" x14ac:dyDescent="0.25">
      <c r="A22" s="433" t="s">
        <v>147</v>
      </c>
      <c r="B22" s="433"/>
      <c r="C22" s="433"/>
      <c r="D22" s="433"/>
      <c r="E22" s="433"/>
      <c r="F22" s="433"/>
      <c r="G22" s="433"/>
      <c r="H22" s="433"/>
      <c r="I22" s="433"/>
      <c r="J22" s="433"/>
      <c r="K22" s="433"/>
    </row>
    <row r="23" spans="1:11" ht="18.75" customHeight="1" x14ac:dyDescent="0.25">
      <c r="A23" s="62"/>
      <c r="B23" s="65"/>
      <c r="C23" s="433" t="s">
        <v>148</v>
      </c>
      <c r="D23" s="433"/>
      <c r="E23" s="433"/>
      <c r="F23" s="433"/>
      <c r="G23" s="433"/>
      <c r="H23" s="433"/>
      <c r="I23" s="433"/>
      <c r="J23" s="64"/>
      <c r="K23" s="63"/>
    </row>
    <row r="24" spans="1:11" ht="15.75" x14ac:dyDescent="0.25">
      <c r="A24" s="11"/>
      <c r="B24" s="11"/>
      <c r="C24" s="11"/>
      <c r="D24" s="11"/>
      <c r="E24" s="11"/>
      <c r="F24" s="22"/>
      <c r="G24" s="10"/>
      <c r="H24" s="22"/>
      <c r="I24" s="22"/>
      <c r="J24" s="10"/>
      <c r="K24" s="22"/>
    </row>
    <row r="26" spans="1:11" ht="18.75" x14ac:dyDescent="0.25">
      <c r="B26" s="401" t="s">
        <v>462</v>
      </c>
      <c r="C26" s="429"/>
      <c r="D26" s="429"/>
      <c r="E26" s="429"/>
      <c r="F26" s="429"/>
      <c r="G26" s="429"/>
      <c r="H26" s="429"/>
      <c r="I26" s="429"/>
      <c r="J26" s="429"/>
      <c r="K26" s="429"/>
    </row>
    <row r="31" spans="1:11" ht="18.75" customHeight="1" x14ac:dyDescent="0.25"/>
    <row r="43" ht="18.75" customHeight="1" x14ac:dyDescent="0.25"/>
    <row r="49" ht="18.75" customHeight="1" x14ac:dyDescent="0.25"/>
    <row r="51" ht="18.75" customHeight="1" x14ac:dyDescent="0.25"/>
    <row r="59" ht="16.5" customHeight="1" x14ac:dyDescent="0.25"/>
    <row r="62" ht="15.75" customHeight="1" x14ac:dyDescent="0.25"/>
    <row r="80" ht="18.75" customHeight="1" x14ac:dyDescent="0.25"/>
    <row r="90" ht="18.75" customHeight="1" x14ac:dyDescent="0.25"/>
    <row r="101" ht="18.75" customHeight="1" x14ac:dyDescent="0.25"/>
    <row r="113" ht="18.75" customHeight="1" x14ac:dyDescent="0.25"/>
    <row r="127" ht="15.75" customHeight="1" x14ac:dyDescent="0.25"/>
  </sheetData>
  <mergeCells count="16">
    <mergeCell ref="A22:K22"/>
    <mergeCell ref="C23:I23"/>
    <mergeCell ref="B26:K26"/>
    <mergeCell ref="A21:K21"/>
    <mergeCell ref="A1:K1"/>
    <mergeCell ref="A3:A6"/>
    <mergeCell ref="B3:B6"/>
    <mergeCell ref="C3:C6"/>
    <mergeCell ref="D3:D6"/>
    <mergeCell ref="E3:K3"/>
    <mergeCell ref="E4:E6"/>
    <mergeCell ref="F4:J4"/>
    <mergeCell ref="K4:K6"/>
    <mergeCell ref="F5:F6"/>
    <mergeCell ref="G5:J5"/>
    <mergeCell ref="A8:K8"/>
  </mergeCells>
  <pageMargins left="0.7" right="0.7" top="0.75" bottom="0.75" header="0.3" footer="0.3"/>
  <pageSetup paperSize="9" scale="59" orientation="landscape" r:id="rId1"/>
  <rowBreaks count="2" manualBreakCount="2">
    <brk id="135" max="16383" man="1"/>
    <brk id="1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10</vt:i4>
      </vt:variant>
    </vt:vector>
  </HeadingPairs>
  <TitlesOfParts>
    <vt:vector size="25" baseType="lpstr">
      <vt:lpstr>1-ilova</vt:lpstr>
      <vt:lpstr>2-ilova</vt:lpstr>
      <vt:lpstr>3-ilova</vt:lpstr>
      <vt:lpstr>4-ilova</vt:lpstr>
      <vt:lpstr>5-ilova</vt:lpstr>
      <vt:lpstr>6-ilova</vt:lpstr>
      <vt:lpstr>7-ilova</vt:lpstr>
      <vt:lpstr>8-ilova</vt:lpstr>
      <vt:lpstr>9-ilova</vt:lpstr>
      <vt:lpstr>10-ilova</vt:lpstr>
      <vt:lpstr>11-ilova</vt:lpstr>
      <vt:lpstr>12-ilova</vt:lpstr>
      <vt:lpstr>13-ilova</vt:lpstr>
      <vt:lpstr>14-ilova</vt:lpstr>
      <vt:lpstr>15-ilova</vt:lpstr>
      <vt:lpstr>'11-ilova'!Область_печати</vt:lpstr>
      <vt:lpstr>'15-ilova'!Область_печати</vt:lpstr>
      <vt:lpstr>'1-ilova'!Область_печати</vt:lpstr>
      <vt:lpstr>'2-ilova'!Область_печати</vt:lpstr>
      <vt:lpstr>'3-ilova'!Область_печати</vt:lpstr>
      <vt:lpstr>'4-ilova'!Область_печати</vt:lpstr>
      <vt:lpstr>'5-ilova'!Область_печати</vt:lpstr>
      <vt:lpstr>'6-ilova'!Область_печати</vt:lpstr>
      <vt:lpstr>'7-ilova'!Область_печати</vt:lpstr>
      <vt:lpstr>'8-ilova'!Область_печати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XTreme</cp:lastModifiedBy>
  <cp:lastPrinted>2024-12-17T06:58:05Z</cp:lastPrinted>
  <dcterms:created xsi:type="dcterms:W3CDTF">2023-03-23T12:10:12Z</dcterms:created>
  <dcterms:modified xsi:type="dcterms:W3CDTF">2025-07-10T10:17:36Z</dcterms:modified>
</cp:coreProperties>
</file>